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A5345\Downloads\"/>
    </mc:Choice>
  </mc:AlternateContent>
  <xr:revisionPtr revIDLastSave="0" documentId="13_ncr:1_{1CE4E592-2B7B-444C-A0D3-D82F93118498}" xr6:coauthVersionLast="47" xr6:coauthVersionMax="47" xr10:uidLastSave="{00000000-0000-0000-0000-000000000000}"/>
  <workbookProtection workbookAlgorithmName="SHA-512" workbookHashValue="2wHmlc9x4s2/mfVCxDRG9AMkTYyPKhCwGiLjF8WYAnKiNVlrNbcZraSdtm6YkGAE/I9LaLnrgSic7C8I0aohjQ==" workbookSaltValue="eVG/Z+ipY3lv/dX2Vvt+aQ==" workbookSpinCount="100000" lockStructure="1"/>
  <bookViews>
    <workbookView xWindow="-108" yWindow="-108" windowWidth="23256" windowHeight="12456" activeTab="1" xr2:uid="{D3718660-9CCA-406D-9A10-5925A481D0AE}"/>
  </bookViews>
  <sheets>
    <sheet name="Investeringsplan" sheetId="1" r:id="rId1"/>
    <sheet name="Meerjarenbegroting" sheetId="2" r:id="rId2"/>
    <sheet name="Check Investeringsplan" sheetId="3" state="hidden" r:id="rId3"/>
    <sheet name="Check Meerjarenbegroting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0" i="4" l="1"/>
  <c r="G135" i="4"/>
  <c r="G134" i="4"/>
  <c r="G129" i="4"/>
  <c r="G122" i="4"/>
  <c r="G115" i="4"/>
  <c r="G99" i="4"/>
  <c r="G98" i="4"/>
  <c r="G97" i="4"/>
  <c r="G96" i="4"/>
  <c r="G93" i="4"/>
  <c r="G88" i="4"/>
  <c r="G84" i="4"/>
  <c r="G83" i="4"/>
  <c r="M150" i="4"/>
  <c r="M135" i="4"/>
  <c r="M134" i="4"/>
  <c r="M129" i="4"/>
  <c r="M122" i="4"/>
  <c r="M115" i="4"/>
  <c r="M88" i="4"/>
  <c r="K150" i="4"/>
  <c r="K122" i="4"/>
  <c r="K115" i="4"/>
  <c r="K102" i="4"/>
  <c r="K99" i="4"/>
  <c r="K98" i="4"/>
  <c r="K97" i="4"/>
  <c r="K96" i="4"/>
  <c r="K93" i="4"/>
  <c r="I150" i="4"/>
  <c r="I135" i="4"/>
  <c r="I134" i="4"/>
  <c r="I129" i="4"/>
  <c r="I122" i="4"/>
  <c r="I115" i="4"/>
  <c r="I83" i="4"/>
  <c r="K83" i="4"/>
  <c r="M83" i="4"/>
  <c r="M84" i="4"/>
  <c r="K84" i="4"/>
  <c r="I84" i="4"/>
  <c r="I88" i="4"/>
  <c r="I93" i="4"/>
  <c r="I96" i="4"/>
  <c r="I97" i="4"/>
  <c r="I98" i="4"/>
  <c r="I99" i="4"/>
  <c r="M93" i="4"/>
  <c r="M96" i="4"/>
  <c r="M97" i="4"/>
  <c r="M98" i="4"/>
  <c r="M99" i="4"/>
  <c r="K101" i="4"/>
  <c r="M101" i="4"/>
  <c r="G101" i="4"/>
  <c r="I101" i="4"/>
  <c r="M102" i="4"/>
  <c r="G102" i="4"/>
  <c r="I102" i="4"/>
  <c r="K134" i="4"/>
  <c r="K135" i="4"/>
  <c r="K88" i="4"/>
  <c r="M86" i="4"/>
  <c r="K129" i="4"/>
  <c r="O6" i="3"/>
  <c r="F90" i="4"/>
  <c r="I19" i="3"/>
  <c r="K137" i="4" l="1"/>
  <c r="B7" i="3"/>
  <c r="M7" i="3" s="1"/>
  <c r="B6" i="3"/>
  <c r="M6" i="3" s="1"/>
  <c r="C13" i="3"/>
  <c r="C14" i="3"/>
  <c r="C12" i="3"/>
  <c r="C11" i="3"/>
  <c r="C10" i="3"/>
  <c r="C9" i="3"/>
  <c r="C8" i="3"/>
  <c r="C7" i="3"/>
  <c r="C6" i="3"/>
  <c r="B14" i="3"/>
  <c r="M14" i="3" s="1"/>
  <c r="B13" i="3"/>
  <c r="M13" i="3" s="1"/>
  <c r="B12" i="3"/>
  <c r="M12" i="3" s="1"/>
  <c r="B11" i="3"/>
  <c r="M11" i="3" s="1"/>
  <c r="B10" i="3"/>
  <c r="M10" i="3" s="1"/>
  <c r="B9" i="3"/>
  <c r="M9" i="3" s="1"/>
  <c r="B8" i="3"/>
  <c r="M8" i="3" s="1"/>
  <c r="K171" i="4" l="1"/>
  <c r="I171" i="4"/>
  <c r="G171" i="4"/>
  <c r="E171" i="4"/>
  <c r="M169" i="4"/>
  <c r="K169" i="4"/>
  <c r="I169" i="4"/>
  <c r="G169" i="4"/>
  <c r="E169" i="4"/>
  <c r="M166" i="4"/>
  <c r="K166" i="4"/>
  <c r="I166" i="4"/>
  <c r="G166" i="4"/>
  <c r="M154" i="4"/>
  <c r="K154" i="4"/>
  <c r="I154" i="4"/>
  <c r="G154" i="4"/>
  <c r="E154" i="4"/>
  <c r="C154" i="4"/>
  <c r="M153" i="4"/>
  <c r="K153" i="4"/>
  <c r="I153" i="4"/>
  <c r="G153" i="4"/>
  <c r="E153" i="4"/>
  <c r="C153" i="4"/>
  <c r="M152" i="4"/>
  <c r="M168" i="4" s="1"/>
  <c r="K152" i="4"/>
  <c r="K168" i="4" s="1"/>
  <c r="I152" i="4"/>
  <c r="I168" i="4" s="1"/>
  <c r="G152" i="4"/>
  <c r="G168" i="4" s="1"/>
  <c r="E152" i="4"/>
  <c r="E168" i="4" s="1"/>
  <c r="C152" i="4"/>
  <c r="C151" i="4"/>
  <c r="M149" i="4"/>
  <c r="K149" i="4"/>
  <c r="I149" i="4"/>
  <c r="G149" i="4"/>
  <c r="E149" i="4"/>
  <c r="C149" i="4"/>
  <c r="M142" i="4"/>
  <c r="K142" i="4"/>
  <c r="I142" i="4"/>
  <c r="G142" i="4"/>
  <c r="E142" i="4"/>
  <c r="C142" i="4"/>
  <c r="M137" i="4"/>
  <c r="I137" i="4"/>
  <c r="G137" i="4"/>
  <c r="E137" i="4"/>
  <c r="C137" i="4"/>
  <c r="M117" i="4"/>
  <c r="M151" i="4" s="1"/>
  <c r="K117" i="4"/>
  <c r="K151" i="4" s="1"/>
  <c r="I117" i="4"/>
  <c r="I151" i="4" s="1"/>
  <c r="G117" i="4"/>
  <c r="G151" i="4" s="1"/>
  <c r="E117" i="4"/>
  <c r="E151" i="4" s="1"/>
  <c r="C117" i="4"/>
  <c r="M104" i="4"/>
  <c r="K104" i="4"/>
  <c r="I104" i="4"/>
  <c r="G104" i="4"/>
  <c r="E104" i="4"/>
  <c r="C104" i="4"/>
  <c r="C90" i="4"/>
  <c r="C106" i="4" s="1"/>
  <c r="M143" i="4"/>
  <c r="K86" i="4"/>
  <c r="K90" i="4" s="1"/>
  <c r="I86" i="4"/>
  <c r="I143" i="4" s="1"/>
  <c r="G86" i="4"/>
  <c r="E86" i="4"/>
  <c r="E143" i="4" s="1"/>
  <c r="C86" i="4"/>
  <c r="C143" i="4" s="1"/>
  <c r="M82" i="4"/>
  <c r="K82" i="4"/>
  <c r="I82" i="4"/>
  <c r="G82" i="4"/>
  <c r="E82" i="4"/>
  <c r="C82" i="4"/>
  <c r="G77" i="4"/>
  <c r="E77" i="4"/>
  <c r="I76" i="4"/>
  <c r="H76" i="4"/>
  <c r="G76" i="4"/>
  <c r="F76" i="4"/>
  <c r="E76" i="4"/>
  <c r="M75" i="4"/>
  <c r="K75" i="4"/>
  <c r="I75" i="4"/>
  <c r="G75" i="4"/>
  <c r="E75" i="4"/>
  <c r="C75" i="4"/>
  <c r="G69" i="4"/>
  <c r="E69" i="4"/>
  <c r="M44" i="4"/>
  <c r="M171" i="4" s="1"/>
  <c r="K44" i="4"/>
  <c r="K69" i="4" s="1"/>
  <c r="I44" i="4"/>
  <c r="I69" i="4" s="1"/>
  <c r="G44" i="4"/>
  <c r="H44" i="4" s="1"/>
  <c r="E44" i="4"/>
  <c r="F44" i="4" s="1"/>
  <c r="C44" i="4"/>
  <c r="M34" i="4"/>
  <c r="K34" i="4"/>
  <c r="I34" i="4"/>
  <c r="G34" i="4"/>
  <c r="G71" i="4" s="1"/>
  <c r="E34" i="4"/>
  <c r="E71" i="4" s="1"/>
  <c r="C34" i="4"/>
  <c r="P23" i="3"/>
  <c r="R19" i="3"/>
  <c r="D16" i="3"/>
  <c r="C16" i="3"/>
  <c r="O14" i="3"/>
  <c r="N14" i="3"/>
  <c r="F14" i="3"/>
  <c r="I14" i="3" s="1"/>
  <c r="P14" i="3" s="1"/>
  <c r="R14" i="3" s="1"/>
  <c r="O13" i="3"/>
  <c r="N13" i="3"/>
  <c r="F13" i="3"/>
  <c r="I13" i="3" s="1"/>
  <c r="P13" i="3" s="1"/>
  <c r="R13" i="3" s="1"/>
  <c r="O12" i="3"/>
  <c r="N12" i="3"/>
  <c r="F12" i="3"/>
  <c r="I12" i="3" s="1"/>
  <c r="P12" i="3" s="1"/>
  <c r="R12" i="3" s="1"/>
  <c r="O11" i="3"/>
  <c r="N11" i="3"/>
  <c r="F11" i="3"/>
  <c r="I11" i="3" s="1"/>
  <c r="P11" i="3" s="1"/>
  <c r="R11" i="3" s="1"/>
  <c r="O10" i="3"/>
  <c r="N10" i="3"/>
  <c r="F10" i="3"/>
  <c r="I10" i="3" s="1"/>
  <c r="P10" i="3" s="1"/>
  <c r="R10" i="3" s="1"/>
  <c r="O9" i="3"/>
  <c r="N9" i="3"/>
  <c r="F9" i="3"/>
  <c r="I9" i="3" s="1"/>
  <c r="P9" i="3" s="1"/>
  <c r="R9" i="3" s="1"/>
  <c r="O8" i="3"/>
  <c r="N8" i="3"/>
  <c r="F8" i="3"/>
  <c r="I8" i="3" s="1"/>
  <c r="P8" i="3" s="1"/>
  <c r="R8" i="3" s="1"/>
  <c r="O7" i="3"/>
  <c r="N7" i="3"/>
  <c r="F7" i="3"/>
  <c r="I7" i="3" s="1"/>
  <c r="P7" i="3" s="1"/>
  <c r="R7" i="3" s="1"/>
  <c r="N6" i="3"/>
  <c r="F6" i="3"/>
  <c r="I6" i="3" s="1"/>
  <c r="P6" i="3" s="1"/>
  <c r="G143" i="4" l="1"/>
  <c r="G90" i="4"/>
  <c r="G144" i="4" s="1"/>
  <c r="M90" i="4"/>
  <c r="M144" i="4" s="1"/>
  <c r="I77" i="4"/>
  <c r="J44" i="4"/>
  <c r="J76" i="4"/>
  <c r="K77" i="4"/>
  <c r="L44" i="4"/>
  <c r="C71" i="4"/>
  <c r="L90" i="4"/>
  <c r="L144" i="4" s="1"/>
  <c r="K144" i="4"/>
  <c r="K106" i="4"/>
  <c r="I71" i="4"/>
  <c r="D106" i="4"/>
  <c r="C112" i="4"/>
  <c r="K71" i="4"/>
  <c r="M71" i="4"/>
  <c r="D44" i="4"/>
  <c r="D90" i="4"/>
  <c r="D144" i="4" s="1"/>
  <c r="K76" i="4"/>
  <c r="E90" i="4"/>
  <c r="L76" i="4"/>
  <c r="M76" i="4"/>
  <c r="M69" i="4"/>
  <c r="M77" i="4" s="1"/>
  <c r="N76" i="4"/>
  <c r="C69" i="4"/>
  <c r="C77" i="4" s="1"/>
  <c r="C144" i="4"/>
  <c r="C76" i="4"/>
  <c r="I90" i="4"/>
  <c r="E166" i="4"/>
  <c r="K143" i="4"/>
  <c r="O16" i="3"/>
  <c r="F16" i="3"/>
  <c r="N16" i="3"/>
  <c r="I16" i="3"/>
  <c r="I20" i="3" s="1"/>
  <c r="P16" i="3"/>
  <c r="R6" i="3"/>
  <c r="R16" i="3" s="1"/>
  <c r="R17" i="3" s="1"/>
  <c r="F24" i="3" l="1"/>
  <c r="I24" i="3" s="1"/>
  <c r="R24" i="3" s="1"/>
  <c r="N90" i="4"/>
  <c r="N144" i="4" s="1"/>
  <c r="M106" i="4"/>
  <c r="M112" i="4" s="1"/>
  <c r="J90" i="4"/>
  <c r="J144" i="4" s="1"/>
  <c r="I144" i="4"/>
  <c r="I106" i="4"/>
  <c r="G106" i="4"/>
  <c r="H90" i="4"/>
  <c r="H144" i="4" s="1"/>
  <c r="D112" i="4"/>
  <c r="D148" i="4" s="1"/>
  <c r="C148" i="4"/>
  <c r="C156" i="4" s="1"/>
  <c r="C119" i="4"/>
  <c r="C124" i="4" s="1"/>
  <c r="C131" i="4" s="1"/>
  <c r="N44" i="4"/>
  <c r="E106" i="4"/>
  <c r="F144" i="4"/>
  <c r="E144" i="4"/>
  <c r="L106" i="4"/>
  <c r="K112" i="4"/>
  <c r="D76" i="4"/>
  <c r="I17" i="3"/>
  <c r="P24" i="3" l="1"/>
  <c r="N106" i="4"/>
  <c r="F106" i="4"/>
  <c r="E112" i="4"/>
  <c r="K119" i="4"/>
  <c r="K124" i="4" s="1"/>
  <c r="K131" i="4" s="1"/>
  <c r="L112" i="4"/>
  <c r="L148" i="4" s="1"/>
  <c r="K148" i="4"/>
  <c r="K156" i="4" s="1"/>
  <c r="G112" i="4"/>
  <c r="H106" i="4"/>
  <c r="C138" i="4"/>
  <c r="C146" i="4"/>
  <c r="D131" i="4"/>
  <c r="M119" i="4"/>
  <c r="M124" i="4" s="1"/>
  <c r="M131" i="4" s="1"/>
  <c r="N112" i="4"/>
  <c r="N148" i="4" s="1"/>
  <c r="M148" i="4"/>
  <c r="M156" i="4" s="1"/>
  <c r="I112" i="4"/>
  <c r="J106" i="4"/>
  <c r="I25" i="3"/>
  <c r="R25" i="3" s="1"/>
  <c r="R20" i="3"/>
  <c r="M138" i="4" l="1"/>
  <c r="N131" i="4"/>
  <c r="M146" i="4"/>
  <c r="M167" i="4"/>
  <c r="M170" i="4" s="1"/>
  <c r="M172" i="4" s="1"/>
  <c r="G148" i="4"/>
  <c r="G156" i="4" s="1"/>
  <c r="H112" i="4"/>
  <c r="H148" i="4" s="1"/>
  <c r="G119" i="4"/>
  <c r="G124" i="4" s="1"/>
  <c r="G131" i="4" s="1"/>
  <c r="G146" i="4" s="1"/>
  <c r="L131" i="4"/>
  <c r="K138" i="4"/>
  <c r="K146" i="4"/>
  <c r="K167" i="4"/>
  <c r="K170" i="4" s="1"/>
  <c r="K172" i="4" s="1"/>
  <c r="I148" i="4"/>
  <c r="I156" i="4" s="1"/>
  <c r="I119" i="4"/>
  <c r="I124" i="4" s="1"/>
  <c r="I131" i="4" s="1"/>
  <c r="J112" i="4"/>
  <c r="J148" i="4" s="1"/>
  <c r="F112" i="4"/>
  <c r="F148" i="4" s="1"/>
  <c r="E148" i="4"/>
  <c r="E156" i="4" s="1"/>
  <c r="E119" i="4"/>
  <c r="E124" i="4" s="1"/>
  <c r="E131" i="4" s="1"/>
  <c r="G138" i="4" l="1"/>
  <c r="H131" i="4"/>
  <c r="G167" i="4"/>
  <c r="G170" i="4" s="1"/>
  <c r="G172" i="4" s="1"/>
  <c r="E138" i="4"/>
  <c r="E167" i="4"/>
  <c r="E170" i="4" s="1"/>
  <c r="E172" i="4" s="1"/>
  <c r="F131" i="4"/>
  <c r="E146" i="4"/>
  <c r="I138" i="4"/>
  <c r="J131" i="4"/>
  <c r="I146" i="4"/>
  <c r="I167" i="4"/>
  <c r="I170" i="4" s="1"/>
  <c r="I172" i="4" s="1"/>
  <c r="E27" i="1" l="1"/>
  <c r="E33" i="1" s="1"/>
  <c r="L33" i="2" l="1"/>
  <c r="J33" i="2"/>
  <c r="H33" i="2"/>
  <c r="L18" i="2"/>
  <c r="L22" i="2" s="1"/>
  <c r="J18" i="2"/>
  <c r="J22" i="2" s="1"/>
  <c r="H18" i="2"/>
  <c r="H22" i="2" s="1"/>
  <c r="F33" i="2"/>
  <c r="F18" i="2"/>
  <c r="F22" i="2" s="1"/>
  <c r="E22" i="1"/>
  <c r="J35" i="2" l="1"/>
  <c r="J39" i="2" s="1"/>
  <c r="J43" i="2" s="1"/>
  <c r="J45" i="2" s="1"/>
  <c r="J53" i="2" s="1"/>
  <c r="H35" i="2"/>
  <c r="H39" i="2" s="1"/>
  <c r="H43" i="2" s="1"/>
  <c r="H45" i="2" s="1"/>
  <c r="H53" i="2" s="1"/>
  <c r="L35" i="2"/>
  <c r="L39" i="2" s="1"/>
  <c r="L43" i="2" s="1"/>
  <c r="L45" i="2" s="1"/>
  <c r="L53" i="2" s="1"/>
  <c r="F35" i="2"/>
  <c r="F39" i="2" s="1"/>
  <c r="F43" i="2" s="1"/>
  <c r="F45" i="2" s="1"/>
  <c r="F53" i="2" s="1"/>
</calcChain>
</file>

<file path=xl/sharedStrings.xml><?xml version="1.0" encoding="utf-8"?>
<sst xmlns="http://schemas.openxmlformats.org/spreadsheetml/2006/main" count="342" uniqueCount="274">
  <si>
    <t>Format Investeringsplan</t>
  </si>
  <si>
    <r>
      <rPr>
        <b/>
        <sz val="11"/>
        <color rgb="FFFFFFFF"/>
        <rFont val="Aptos Narrow"/>
        <scheme val="minor"/>
      </rPr>
      <t xml:space="preserve">Let op: </t>
    </r>
    <r>
      <rPr>
        <sz val="11"/>
        <color rgb="FFFFFFFF"/>
        <rFont val="Aptos Narrow"/>
        <scheme val="minor"/>
      </rPr>
      <t>In dit document vindt u twee formats. Naast dit format vindt u in het andere tabblad het format meerjarenbegroting.</t>
    </r>
  </si>
  <si>
    <r>
      <t xml:space="preserve">Versie Openstelling 2: </t>
    </r>
    <r>
      <rPr>
        <b/>
        <sz val="11"/>
        <color rgb="FFFF0000"/>
        <rFont val="Calibri"/>
        <family val="2"/>
      </rPr>
      <t xml:space="preserve">18 </t>
    </r>
    <r>
      <rPr>
        <b/>
        <sz val="11"/>
        <color rgb="FFFF3300"/>
        <rFont val="Calibri"/>
        <family val="2"/>
      </rPr>
      <t>nov. 2025 t/m 27 feb. 2026</t>
    </r>
  </si>
  <si>
    <r>
      <rPr>
        <b/>
        <sz val="11"/>
        <color rgb="FFFFFFFF"/>
        <rFont val="Aptos Narrow"/>
      </rPr>
      <t>Tips:</t>
    </r>
    <r>
      <rPr>
        <sz val="11"/>
        <color rgb="FFFFFFFF"/>
        <rFont val="Aptos Narrow"/>
      </rPr>
      <t xml:space="preserve"> 
- Gebruik de lichtblauwe velden om uw antwoorden of bedragen in te vullen;
- Raadpleeg het handboek voor uitleg en tips over het voorbereiden van uw aanvraag.
- Lees alle donkerblauwe en oranje velden goed door.</t>
    </r>
  </si>
  <si>
    <t>Bedrijfsnaam</t>
  </si>
  <si>
    <t>KVK-nummer</t>
  </si>
  <si>
    <t>BTW-nummer</t>
  </si>
  <si>
    <t>Investeringsplan</t>
  </si>
  <si>
    <r>
      <rPr>
        <b/>
        <sz val="11"/>
        <color rgb="FFFFFFFF"/>
        <rFont val="Aptos Narrow"/>
        <scheme val="minor"/>
      </rPr>
      <t xml:space="preserve">Toelichting:
</t>
    </r>
    <r>
      <rPr>
        <sz val="11"/>
        <color rgb="FFFFFFFF"/>
        <rFont val="Aptos Narrow"/>
        <scheme val="minor"/>
      </rPr>
      <t>- Onder 'Investeringen' omschrijft u de onderdelen van uw investeringsproject;
- Staan de onderdelen in verschillende offertes? Zorg er dan voor dat de naam van het onderdeel dezelfde is als de titel van de bijbehorende offerte
- Vul de bedragen exclusief BTW in.</t>
    </r>
  </si>
  <si>
    <t>Investeringen excl. BTW</t>
  </si>
  <si>
    <t>Bedrag (afgerond op hele euro's)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</si>
  <si>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</si>
  <si>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</si>
  <si>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</si>
  <si>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</si>
  <si>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</si>
  <si>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</si>
  <si>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</si>
  <si>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</si>
  <si>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</si>
  <si>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Som (automatisch)</t>
  </si>
  <si>
    <t>Toelichting:</t>
  </si>
  <si>
    <t>Maximaal aan te vragen subsidiebedrag:</t>
  </si>
  <si>
    <t>- Zorg ervoor dat het maximale subsidiebedrag dat u aanvraagt niet meer is dan 80% van uw subsidiabele kosten;</t>
  </si>
  <si>
    <t>- U kunt maximaal 50.000 euro aanvragen;</t>
  </si>
  <si>
    <t>- Rekenvoorbeelden vindt u in het handboek.</t>
  </si>
  <si>
    <t>Investering te financieren (dekken) door:</t>
  </si>
  <si>
    <t>- Subsidie investeringsregeling</t>
  </si>
  <si>
    <t>- Eigen beschikbare liquide middelen</t>
  </si>
  <si>
    <r>
      <rPr>
        <b/>
        <sz val="11"/>
        <color theme="0"/>
        <rFont val="Aptos Narrow"/>
        <family val="2"/>
        <scheme val="minor"/>
      </rPr>
      <t>Toelichting:</t>
    </r>
    <r>
      <rPr>
        <sz val="11"/>
        <color theme="0"/>
        <rFont val="Aptos Narrow"/>
        <family val="2"/>
        <scheme val="minor"/>
      </rPr>
      <t xml:space="preserve"> </t>
    </r>
  </si>
  <si>
    <t>- Financiering door de bank</t>
  </si>
  <si>
    <t>- Ter onderbouwing voor financiering door de bank, levert u een kopie van de offerte van de bank aan.</t>
  </si>
  <si>
    <t>- Financiering door familie</t>
  </si>
  <si>
    <t>- Ter onderbouwing voor financiering door familie levert u een schriftelijke toezegging van het familielid aan.</t>
  </si>
  <si>
    <t>- Financiering door andere derden</t>
  </si>
  <si>
    <t>- Ter onderbouwing voor financiering door andere derden levert u een schriftelijke toezegging van deze andere derden aan.</t>
  </si>
  <si>
    <t>- Overig</t>
  </si>
  <si>
    <t>- Ter onderbouwing  voor overige financieringen levert u een toezegging of andersoortig bewijs van de beschikbare gelden aan.</t>
  </si>
  <si>
    <t>Totaal</t>
  </si>
  <si>
    <t>Format Meerjarenbegroting</t>
  </si>
  <si>
    <r>
      <t xml:space="preserve">Versie Openstelling 2: </t>
    </r>
    <r>
      <rPr>
        <b/>
        <sz val="11"/>
        <color rgb="FFFF0000"/>
        <rFont val="Calibri"/>
        <family val="2"/>
      </rPr>
      <t>18 n</t>
    </r>
    <r>
      <rPr>
        <b/>
        <sz val="11"/>
        <color rgb="FFFF3300"/>
        <rFont val="Calibri"/>
        <family val="2"/>
      </rPr>
      <t>ov. 2025 t/m 27 feb. 2026</t>
    </r>
  </si>
  <si>
    <r>
      <rPr>
        <b/>
        <sz val="11"/>
        <color rgb="FFFFFFFF"/>
        <rFont val="Aptos Narrow"/>
      </rPr>
      <t>Tips:</t>
    </r>
    <r>
      <rPr>
        <sz val="11"/>
        <color rgb="FFFFFFFF"/>
        <rFont val="Aptos Narrow"/>
      </rPr>
      <t xml:space="preserve"> 
- Gebruik de lichtblauwe velden om uw antwoorden of bedragen in te vullen;
- Raadpleeg het handboek voor uitleg en tips over het voorbereiden van uw aanvraag;
- Lees alle donkerblauwe en oranje velden goed door.</t>
    </r>
  </si>
  <si>
    <t>KvK-nummer</t>
  </si>
  <si>
    <t xml:space="preserve">BTW-nummer </t>
  </si>
  <si>
    <t>Meerjarenbegroting (minimaal 3 jaar)</t>
  </si>
  <si>
    <r>
      <rPr>
        <b/>
        <sz val="11"/>
        <color rgb="FFFFFFFF"/>
        <rFont val="Aptos Narrow"/>
        <scheme val="minor"/>
      </rPr>
      <t xml:space="preserve">Toelichting: 
</t>
    </r>
    <r>
      <rPr>
        <sz val="11"/>
        <color rgb="FFFFFFFF"/>
        <rFont val="Aptos Narrow"/>
        <scheme val="minor"/>
      </rPr>
      <t>Voeg kolommen toe wanneer u meer dan drie jaar vooruit begroot.</t>
    </r>
  </si>
  <si>
    <t xml:space="preserve">Meest recente jaarrekening of IB-aangifte </t>
  </si>
  <si>
    <t>Begroting jaar 1</t>
  </si>
  <si>
    <t>Begroting jaar 2</t>
  </si>
  <si>
    <t>Begroting jaar 3</t>
  </si>
  <si>
    <r>
      <rPr>
        <b/>
        <sz val="11"/>
        <color rgb="FFFFFFFF"/>
        <rFont val="Aptos Narrow"/>
        <scheme val="minor"/>
      </rPr>
      <t xml:space="preserve">Let op: 
</t>
    </r>
    <r>
      <rPr>
        <sz val="11"/>
        <color rgb="FFFFFFFF"/>
        <rFont val="Aptos Narrow"/>
        <scheme val="minor"/>
      </rPr>
      <t>De meeste recente jaarrekening/IB-aangifte mag maximaal 2 jaar oud zijn op het moment van uw aanvraag. Bij BV-structuur, geconsolideerde jaarcijfers hanteren.</t>
    </r>
  </si>
  <si>
    <t>Jaartal:</t>
  </si>
  <si>
    <t>2024</t>
  </si>
  <si>
    <t>2025</t>
  </si>
  <si>
    <t>2026</t>
  </si>
  <si>
    <t>2027</t>
  </si>
  <si>
    <r>
      <rPr>
        <b/>
        <sz val="11"/>
        <color rgb="FFFFFFFF"/>
        <rFont val="Aptos Narrow"/>
        <scheme val="minor"/>
      </rPr>
      <t xml:space="preserve">Let op: 
</t>
    </r>
    <r>
      <rPr>
        <sz val="11"/>
        <color rgb="FFFFFFFF"/>
        <rFont val="Aptos Narrow"/>
        <scheme val="minor"/>
      </rPr>
      <t>Bij BV-structuur =&gt; begroting op geconsolideerd niveau berekenen .</t>
    </r>
  </si>
  <si>
    <t>Opbrengsten</t>
  </si>
  <si>
    <t>Omzet</t>
  </si>
  <si>
    <t xml:space="preserve">Kostprijs van de omzet </t>
  </si>
  <si>
    <r>
      <rPr>
        <b/>
        <sz val="11"/>
        <color rgb="FFFFFFFF"/>
        <rFont val="Aptos Narrow"/>
        <scheme val="minor"/>
      </rPr>
      <t xml:space="preserve">Toelichting: 
</t>
    </r>
    <r>
      <rPr>
        <sz val="11"/>
        <color rgb="FFFFFFFF"/>
        <rFont val="Aptos Narrow"/>
        <scheme val="minor"/>
      </rPr>
      <t>Onder overige bedrijfsopbrengsten vallen ook uw inkomsten uit huur of subsidies.</t>
    </r>
  </si>
  <si>
    <t>Overige bedrijfsopbrengsten</t>
  </si>
  <si>
    <t>Brutomarge</t>
  </si>
  <si>
    <t>Kosten</t>
  </si>
  <si>
    <r>
      <rPr>
        <b/>
        <sz val="11"/>
        <color rgb="FFFFFFFF"/>
        <rFont val="Aptos Narrow"/>
        <scheme val="minor"/>
      </rPr>
      <t xml:space="preserve">Let op: 
</t>
    </r>
    <r>
      <rPr>
        <sz val="11"/>
        <color rgb="FFFFFFFF"/>
        <rFont val="Aptos Narrow"/>
        <scheme val="minor"/>
      </rPr>
      <t>Vul de bedragen exclusief BTW in.</t>
    </r>
  </si>
  <si>
    <t xml:space="preserve">Personeelskosten </t>
  </si>
  <si>
    <t>Afschrijvingen</t>
  </si>
  <si>
    <t>Huisvestingskosten</t>
  </si>
  <si>
    <t>Exploitatie- en/of machinekosten</t>
  </si>
  <si>
    <t>Verkoopkosten</t>
  </si>
  <si>
    <r>
      <rPr>
        <b/>
        <sz val="11"/>
        <color rgb="FFFFFFFF"/>
        <rFont val="Aptos Narrow"/>
        <scheme val="minor"/>
      </rPr>
      <t xml:space="preserve">Toelichting:  </t>
    </r>
    <r>
      <rPr>
        <sz val="11"/>
        <color rgb="FFFFFFFF"/>
        <rFont val="Aptos Narrow"/>
        <scheme val="minor"/>
      </rPr>
      <t>Onder verkoopkosten vallen ook marketing-/PR- en communicatiekosten.</t>
    </r>
  </si>
  <si>
    <t>Autokosten</t>
  </si>
  <si>
    <t>Kantoorkosten</t>
  </si>
  <si>
    <t>Algemene kosten</t>
  </si>
  <si>
    <t>Totale kosten</t>
  </si>
  <si>
    <t>Bedrijfsresultaat</t>
  </si>
  <si>
    <t>Financiële baten en lasten</t>
  </si>
  <si>
    <r>
      <rPr>
        <b/>
        <sz val="11"/>
        <color rgb="FFFFFFFF"/>
        <rFont val="Aptos Narrow"/>
      </rPr>
      <t xml:space="preserve">Toelichting:       </t>
    </r>
    <r>
      <rPr>
        <sz val="11"/>
        <color rgb="FFFFFFFF"/>
        <rFont val="Aptos Narrow"/>
      </rPr>
      <t>Onder financiële baten en lasten vallen de rente en bankkosten.</t>
    </r>
  </si>
  <si>
    <t>Resultaat (voor belasting)</t>
  </si>
  <si>
    <t>Vennootschapsbelasting</t>
  </si>
  <si>
    <r>
      <rPr>
        <b/>
        <sz val="11"/>
        <color rgb="FFFFFFFF"/>
        <rFont val="Aptos Narrow"/>
      </rPr>
      <t xml:space="preserve">Toelichting:      </t>
    </r>
    <r>
      <rPr>
        <sz val="11"/>
        <color rgb="FFFFFFFF"/>
        <rFont val="Aptos Narrow"/>
        <family val="2"/>
      </rPr>
      <t xml:space="preserve"> Dit veld hoeft u alleen in te vullen wanneer u een BV heeft.</t>
    </r>
  </si>
  <si>
    <t>Nettowinst</t>
  </si>
  <si>
    <t>Cahflow (=nettowinst + afschrijvingen)</t>
  </si>
  <si>
    <r>
      <rPr>
        <b/>
        <sz val="11"/>
        <color theme="0"/>
        <rFont val="Aptos Narrow"/>
        <family val="2"/>
        <scheme val="minor"/>
      </rPr>
      <t xml:space="preserve">Toelichting:         </t>
    </r>
    <r>
      <rPr>
        <sz val="11"/>
        <color theme="0"/>
        <rFont val="Aptos Narrow"/>
        <family val="2"/>
        <scheme val="minor"/>
      </rPr>
      <t>Vul hier het resultaat in van privé-opnames minus privé-stortingen. Wanneer u een BV heeft, hoeft u dit veld niet in te vullen.</t>
    </r>
  </si>
  <si>
    <t>Prive-opname uit het bedrijf</t>
  </si>
  <si>
    <t>Dividend</t>
  </si>
  <si>
    <r>
      <rPr>
        <b/>
        <sz val="11"/>
        <color rgb="FFFFFFFF"/>
        <rFont val="Aptos Narrow"/>
      </rPr>
      <t xml:space="preserve">Toelichting:       </t>
    </r>
    <r>
      <rPr>
        <sz val="11"/>
        <color rgb="FFFFFFFF"/>
        <rFont val="Aptos Narrow"/>
      </rPr>
      <t>Onder aflossingen de werkelijke aflossingen (zie jaarcijfers) en bij begroting de verwachte aflossing (huidige + extra o.b.v. investeringen).</t>
    </r>
  </si>
  <si>
    <t>Aflossingen</t>
  </si>
  <si>
    <r>
      <t xml:space="preserve">Marge </t>
    </r>
    <r>
      <rPr>
        <sz val="11"/>
        <color theme="1"/>
        <rFont val="Aptos Narrow"/>
        <family val="2"/>
        <scheme val="minor"/>
      </rPr>
      <t>(=cashflow - prive - aflossingen)</t>
    </r>
  </si>
  <si>
    <t>Kolom niet geblokkeerd i.v.m. mogelijkheid tekstuele aanpassingen</t>
  </si>
  <si>
    <t>Zelf invullen</t>
  </si>
  <si>
    <t>Omschrijving</t>
  </si>
  <si>
    <t>Investeringsbedrag</t>
  </si>
  <si>
    <t>Subsidiabele activiteiten (**) /</t>
  </si>
  <si>
    <t>Offerte aanwezig</t>
  </si>
  <si>
    <t>%</t>
  </si>
  <si>
    <t>(Her)berekend</t>
  </si>
  <si>
    <t>Omschrijving investering</t>
  </si>
  <si>
    <t>Subsidiabele</t>
  </si>
  <si>
    <t>Investering</t>
  </si>
  <si>
    <t>cf. plan aanvrager</t>
  </si>
  <si>
    <t>excl. BTW (*)</t>
  </si>
  <si>
    <t>kosten =&gt; ja = 1 / nee = 0</t>
  </si>
  <si>
    <t>subsidiabel</t>
  </si>
  <si>
    <t>ja = 1 / nee = 0</t>
  </si>
  <si>
    <t>subsidiebedrag</t>
  </si>
  <si>
    <t>excl. BTW</t>
  </si>
  <si>
    <t>kosten</t>
  </si>
  <si>
    <t xml:space="preserve">=&gt; subsidiebedrag </t>
  </si>
  <si>
    <t>A</t>
  </si>
  <si>
    <t>=&gt; subsidiebedrag afgetopt</t>
  </si>
  <si>
    <t>B</t>
  </si>
  <si>
    <t>Max. subsidiebedrag</t>
  </si>
  <si>
    <t xml:space="preserve">(*) Let op: aanvrager niet BTW-plichtig? Investeringsbedrag incl. BTW vermelden. </t>
  </si>
  <si>
    <t>=&gt; aangevraagd bedrag</t>
  </si>
  <si>
    <t>C</t>
  </si>
  <si>
    <t>Aangevraagd</t>
  </si>
  <si>
    <t>(**) Let op: getekende offerte zonder voorbehoud=&gt; niet subsiabel!</t>
  </si>
  <si>
    <t>=&gt; subsidiebedrag, excl. extra financiering</t>
  </si>
  <si>
    <t>Te verlenen subsidie</t>
  </si>
  <si>
    <r>
      <t xml:space="preserve">1. Indien </t>
    </r>
    <r>
      <rPr>
        <b/>
        <sz val="11"/>
        <color theme="1"/>
        <rFont val="Aptos Narrow"/>
        <family val="2"/>
        <scheme val="minor"/>
      </rPr>
      <t>A  &gt;  B =</t>
    </r>
    <r>
      <rPr>
        <sz val="11"/>
        <color theme="1"/>
        <rFont val="Aptos Narrow"/>
        <family val="2"/>
        <scheme val="minor"/>
      </rPr>
      <t xml:space="preserve">&gt; dan is </t>
    </r>
    <r>
      <rPr>
        <b/>
        <sz val="11"/>
        <color theme="1"/>
        <rFont val="Aptos Narrow"/>
        <family val="2"/>
        <scheme val="minor"/>
      </rPr>
      <t>B</t>
    </r>
    <r>
      <rPr>
        <sz val="11"/>
        <color theme="1"/>
        <rFont val="Aptos Narrow"/>
        <family val="2"/>
        <scheme val="minor"/>
      </rPr>
      <t xml:space="preserve"> het maximum subsidiebedrag</t>
    </r>
  </si>
  <si>
    <r>
      <t>2. Indien</t>
    </r>
    <r>
      <rPr>
        <b/>
        <sz val="11"/>
        <color theme="1"/>
        <rFont val="Aptos Narrow"/>
        <family val="2"/>
        <scheme val="minor"/>
      </rPr>
      <t xml:space="preserve"> A of B  &gt; C</t>
    </r>
    <r>
      <rPr>
        <sz val="11"/>
        <color theme="1"/>
        <rFont val="Aptos Narrow"/>
        <family val="2"/>
        <scheme val="minor"/>
      </rPr>
      <t xml:space="preserve"> =&gt; dan is </t>
    </r>
    <r>
      <rPr>
        <b/>
        <sz val="11"/>
        <color theme="1"/>
        <rFont val="Aptos Narrow"/>
        <family val="2"/>
        <scheme val="minor"/>
      </rPr>
      <t>C</t>
    </r>
    <r>
      <rPr>
        <sz val="11"/>
        <color theme="1"/>
        <rFont val="Aptos Narrow"/>
        <family val="2"/>
        <scheme val="minor"/>
      </rPr>
      <t xml:space="preserve"> het maximum te verlenen subsidiebedrag</t>
    </r>
  </si>
  <si>
    <t>Is er sprake van andere toegekende subsidies? Vul onderstaande in</t>
  </si>
  <si>
    <r>
      <t xml:space="preserve">3. Indien </t>
    </r>
    <r>
      <rPr>
        <b/>
        <sz val="11"/>
        <color theme="1"/>
        <rFont val="Aptos Narrow"/>
        <family val="2"/>
        <scheme val="minor"/>
      </rPr>
      <t>D  &gt; B of C</t>
    </r>
    <r>
      <rPr>
        <sz val="11"/>
        <color theme="1"/>
        <rFont val="Aptos Narrow"/>
        <family val="2"/>
        <scheme val="minor"/>
      </rPr>
      <t xml:space="preserve"> =&gt; dan geldt bovenstaande regel</t>
    </r>
  </si>
  <si>
    <t>Dekking uit overige subsidies</t>
  </si>
  <si>
    <r>
      <t xml:space="preserve">(NB. Subsidie is max. € 50,000 en mag </t>
    </r>
    <r>
      <rPr>
        <b/>
        <u/>
        <sz val="11"/>
        <color rgb="FFFF0000"/>
        <rFont val="Aptos Narrow"/>
        <family val="2"/>
        <scheme val="minor"/>
      </rPr>
      <t>nooit</t>
    </r>
    <r>
      <rPr>
        <sz val="11"/>
        <color theme="1"/>
        <rFont val="Aptos Narrow"/>
        <family val="2"/>
        <scheme val="minor"/>
      </rPr>
      <t xml:space="preserve"> hoger zijn dan door aanvrager is aangevraagd.)</t>
    </r>
  </si>
  <si>
    <t>investering waarover de subsidie wordt berekend</t>
  </si>
  <si>
    <t>=&gt; subsidiebedrag</t>
  </si>
  <si>
    <t>D</t>
  </si>
  <si>
    <t>=&gt; toekennen aangevraagd / afgetopt subsidiebedrag</t>
  </si>
  <si>
    <t>NB. Indien kolom N is gelijk aan kolom O</t>
  </si>
  <si>
    <t xml:space="preserve">dan kan kolom N worden verwijderd t.b.v. </t>
  </si>
  <si>
    <t>knippen/plakken in de beschikking</t>
  </si>
  <si>
    <t>= zitten formules onder; alleen blanco celle zijn te muteren</t>
  </si>
  <si>
    <t>jaarcijfers / IB</t>
  </si>
  <si>
    <t>Begroting</t>
  </si>
  <si>
    <t>ACTIVA</t>
  </si>
  <si>
    <t>IMMATERIELE ACTIVA</t>
  </si>
  <si>
    <t>Goodwill</t>
  </si>
  <si>
    <t>R&amp;D</t>
  </si>
  <si>
    <t>MATERIELE VASTE ACTIVA</t>
  </si>
  <si>
    <t>Grond</t>
  </si>
  <si>
    <t>Bedrijfsgebouwen- en terreinen</t>
  </si>
  <si>
    <t>Machines en installaties</t>
  </si>
  <si>
    <t>Vervoermiddelen</t>
  </si>
  <si>
    <t>Huurdersinvesteringen</t>
  </si>
  <si>
    <t>Overige</t>
  </si>
  <si>
    <t>FINANCIELE VASTE ACTIVA</t>
  </si>
  <si>
    <t>Deelneming 1</t>
  </si>
  <si>
    <t>Deelneming 2</t>
  </si>
  <si>
    <t>Ledenkapitaal</t>
  </si>
  <si>
    <t>Overige vorderingen</t>
  </si>
  <si>
    <t>VLOTTENDE ACTIVA</t>
  </si>
  <si>
    <t>Voorraden  gereed</t>
  </si>
  <si>
    <t>Voorraden  in bewerking</t>
  </si>
  <si>
    <t>Voorraden  grond- en hulpstoffen</t>
  </si>
  <si>
    <t>Belasting</t>
  </si>
  <si>
    <t>Debiteuren</t>
  </si>
  <si>
    <t>Vorderingen op participanten/deeln</t>
  </si>
  <si>
    <t>Overlopende activa</t>
  </si>
  <si>
    <t>Liquide middelen</t>
  </si>
  <si>
    <t>TOTAAL</t>
  </si>
  <si>
    <t>PASSIVA</t>
  </si>
  <si>
    <t>ONDERNEMINGSVERMOGEN</t>
  </si>
  <si>
    <t>Vennoot 1</t>
  </si>
  <si>
    <t>Vennoot 2</t>
  </si>
  <si>
    <t>Oudedagsreserve</t>
  </si>
  <si>
    <t>Herinvesteringsreserve</t>
  </si>
  <si>
    <t>Totaal Eigen vermogen</t>
  </si>
  <si>
    <t>Voorzieningen</t>
  </si>
  <si>
    <t>Groot onderhoud</t>
  </si>
  <si>
    <t>Pensioen</t>
  </si>
  <si>
    <t>LANGLOPENDE SCHULDEN</t>
  </si>
  <si>
    <t>Schulden aan kredietinstellingen</t>
  </si>
  <si>
    <t>Lease</t>
  </si>
  <si>
    <t>Derden (familielening)</t>
  </si>
  <si>
    <t>Derden (Overheid)</t>
  </si>
  <si>
    <t>KORTLOPENDE SCHULDEN</t>
  </si>
  <si>
    <t>Crediteuren</t>
  </si>
  <si>
    <t>Investeringscrediteuren</t>
  </si>
  <si>
    <t>Bankkrediet</t>
  </si>
  <si>
    <t>Aflossing bank</t>
  </si>
  <si>
    <t>Aflossing Financial  lease</t>
  </si>
  <si>
    <t>Aflossing familie/ derden</t>
  </si>
  <si>
    <t>Groepsmaatschappijen</t>
  </si>
  <si>
    <t>Overlopende passiva</t>
  </si>
  <si>
    <t>Overige belastingen/premie sociale verzekeringen</t>
  </si>
  <si>
    <t>Overige schulden</t>
  </si>
  <si>
    <t>Balanscontrole</t>
  </si>
  <si>
    <t>Kwalificeren vermogen in financiele beoordeling</t>
  </si>
  <si>
    <t>Samenvatting vermogensontwikkeling</t>
  </si>
  <si>
    <t>-Vermogen:</t>
  </si>
  <si>
    <t>&lt; 20%      onvoldoende</t>
  </si>
  <si>
    <t>Totaal eigen vermogen</t>
  </si>
  <si>
    <t>20-25%   matig</t>
  </si>
  <si>
    <t>Balanstotaal</t>
  </si>
  <si>
    <t>25-30%   voldoende</t>
  </si>
  <si>
    <t>(zie excel 'Beoordeling' tabblad 'Financieel')</t>
  </si>
  <si>
    <t>30-35%   goed</t>
  </si>
  <si>
    <t>&gt;35%      zeer goed</t>
  </si>
  <si>
    <t>V&amp;W</t>
  </si>
  <si>
    <t>(sterk afhankelijk van de branche)</t>
  </si>
  <si>
    <t>Omzet 1</t>
  </si>
  <si>
    <t>Overige opbrengsten</t>
  </si>
  <si>
    <t>Totale omzet</t>
  </si>
  <si>
    <t>Kostprijs omzet 1</t>
  </si>
  <si>
    <t>Brutowinst</t>
  </si>
  <si>
    <t>Personeelskosten</t>
  </si>
  <si>
    <t>Werk door derden</t>
  </si>
  <si>
    <t>Directiekosten</t>
  </si>
  <si>
    <r>
      <t xml:space="preserve">Huisvestingskosten </t>
    </r>
    <r>
      <rPr>
        <sz val="10"/>
        <color rgb="FFFF0000"/>
        <rFont val="Verdana"/>
        <family val="2"/>
      </rPr>
      <t>(incl. mutatie voorzieningen)</t>
    </r>
  </si>
  <si>
    <t>Exploitatiekosten</t>
  </si>
  <si>
    <r>
      <t xml:space="preserve">Machinekosten </t>
    </r>
    <r>
      <rPr>
        <sz val="10"/>
        <color rgb="FFFF0000"/>
        <rFont val="Verdana"/>
        <family val="2"/>
      </rPr>
      <t>(incl. mutatie voorzieningen)</t>
    </r>
  </si>
  <si>
    <t>Operationele kosten</t>
  </si>
  <si>
    <t>EBITDAL</t>
  </si>
  <si>
    <t>Operational lease</t>
  </si>
  <si>
    <t>Leasekosten productierechten</t>
  </si>
  <si>
    <t>Pacht/huur</t>
  </si>
  <si>
    <t>EBITDA</t>
  </si>
  <si>
    <t>Afschrijving onroerende zaken</t>
  </si>
  <si>
    <t>Afschrijving roerende zaken</t>
  </si>
  <si>
    <t>Afschrijving immateriële activa</t>
  </si>
  <si>
    <t>Afschrijvingen (totaal)</t>
  </si>
  <si>
    <t>EBIT</t>
  </si>
  <si>
    <t>Renteopbrengsten</t>
  </si>
  <si>
    <t>Rentekosten</t>
  </si>
  <si>
    <t>EBT (=bedrijfsresultaat)</t>
  </si>
  <si>
    <t>+/- Resultaat deelnemingen</t>
  </si>
  <si>
    <t xml:space="preserve">+/- Buitengewone baten/lasten </t>
  </si>
  <si>
    <t>VPB  (teruggave = -€ ..)</t>
  </si>
  <si>
    <t>Prive storting</t>
  </si>
  <si>
    <t>Prive opname</t>
  </si>
  <si>
    <t>Dividend (indien BV-structuur)</t>
  </si>
  <si>
    <t>Prive + overige vermogensmutatie</t>
  </si>
  <si>
    <t>Marge</t>
  </si>
  <si>
    <t>Samenvatting V&amp;W</t>
  </si>
  <si>
    <t>Kwalificeren EBITDA in financiele beoordeling</t>
  </si>
  <si>
    <t>rente-verplichtingen</t>
  </si>
  <si>
    <t>aflossing(sverplichtingen)</t>
  </si>
  <si>
    <t>vervangingsinvesteringen (afschrijving - aflossing)</t>
  </si>
  <si>
    <t>netto prive opname</t>
  </si>
  <si>
    <t>dividend</t>
  </si>
  <si>
    <t>VpB</t>
  </si>
  <si>
    <t>Mutaties voorzieningen; buitengewone baten/lasten</t>
  </si>
  <si>
    <t>Kengetallen</t>
  </si>
  <si>
    <t>CDSCR</t>
  </si>
  <si>
    <t>..</t>
  </si>
  <si>
    <t>Vermogensvergelijking (controle)</t>
  </si>
  <si>
    <t>Beginvermogen 1-1</t>
  </si>
  <si>
    <t>winst +</t>
  </si>
  <si>
    <t>(netto) prive -</t>
  </si>
  <si>
    <t>Berekend eindvermogen 31-12</t>
  </si>
  <si>
    <t>Eindvermogen 31-12</t>
  </si>
  <si>
    <t>Verschil met boekhoudrapport</t>
  </si>
  <si>
    <t>Cashflow brekening</t>
  </si>
  <si>
    <t>+ betaalde operationele lease</t>
  </si>
  <si>
    <t>- mutatiie voorzieningen</t>
  </si>
  <si>
    <t>- VpB</t>
  </si>
  <si>
    <t>- overige operationele kasstromen</t>
  </si>
  <si>
    <t>=BOCF</t>
  </si>
  <si>
    <t>-mutaties werkkapitaal</t>
  </si>
  <si>
    <t>- mutatieis overige kortlopende balansposten</t>
  </si>
  <si>
    <t>= NOCF</t>
  </si>
  <si>
    <t>- investeringskosten</t>
  </si>
  <si>
    <t>= vrije kasstroom voor ondernemeing</t>
  </si>
  <si>
    <t>- rente</t>
  </si>
  <si>
    <t>-operationele lease</t>
  </si>
  <si>
    <t>- aflossingen</t>
  </si>
  <si>
    <t>- dividend</t>
  </si>
  <si>
    <t>+/- opname R/C</t>
  </si>
  <si>
    <t>+ leningen</t>
  </si>
  <si>
    <t>+ emissie aandelen</t>
  </si>
  <si>
    <t>+ overige financiele kasstromen</t>
  </si>
  <si>
    <t>= mutatie liquide middelen / vrije kasstroom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</si>
</sst>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€&quot;\ * #,##0_ ;_ &quot;€&quot;\ * \-#,##0_ ;_ &quot;€&quot;\ * &quot;-&quot;_ ;_ @_ "/>
    <numFmt numFmtId="164" formatCode="0#########"/>
    <numFmt numFmtId="165" formatCode="[$€-2]\ #,##0;[Red]\-[$€-2]\ #,##0"/>
    <numFmt numFmtId="166" formatCode="_ [$€-413]\ * #,##0_ ;_ [$€-413]\ * \-#,##0_ ;_ [$€-413]\ * &quot;-&quot;_ ;_ @_ "/>
    <numFmt numFmtId="167" formatCode="d/mm/yy;@"/>
  </numFmts>
  <fonts count="3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scheme val="minor"/>
    </font>
    <font>
      <b/>
      <sz val="11"/>
      <color rgb="FFFFFFFF"/>
      <name val="Aptos Narrow"/>
      <scheme val="minor"/>
    </font>
    <font>
      <sz val="11"/>
      <color rgb="FFFFFFFF"/>
      <name val="Aptos Narrow"/>
      <scheme val="minor"/>
    </font>
    <font>
      <sz val="11"/>
      <name val="Calibri"/>
      <family val="2"/>
    </font>
    <font>
      <b/>
      <sz val="11"/>
      <name val="Aptos Narrow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u/>
      <sz val="11"/>
      <color theme="10"/>
      <name val="Aptos Narrow"/>
      <scheme val="minor"/>
    </font>
    <font>
      <sz val="11"/>
      <color rgb="FFFF0000"/>
      <name val="Aptos Narrow"/>
      <scheme val="minor"/>
    </font>
    <font>
      <sz val="11"/>
      <color rgb="FFFFFFFF"/>
      <name val="Aptos Narrow"/>
    </font>
    <font>
      <b/>
      <sz val="11"/>
      <color rgb="FFFFFFFF"/>
      <name val="Aptos Narrow"/>
    </font>
    <font>
      <b/>
      <sz val="14"/>
      <name val="Calibri"/>
      <family val="2"/>
    </font>
    <font>
      <b/>
      <sz val="14"/>
      <name val="Aptos Narrow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rgb="FFFFFFFF"/>
      <name val="Aptos Narrow"/>
      <family val="2"/>
      <scheme val="minor"/>
    </font>
    <font>
      <sz val="11"/>
      <color rgb="FFFFFFFF"/>
      <name val="Aptos Narrow"/>
      <family val="2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</font>
    <font>
      <b/>
      <sz val="11"/>
      <color rgb="FFFF3300"/>
      <name val="Calibri"/>
      <family val="2"/>
    </font>
    <font>
      <b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00000"/>
      <name val="Times New Roman"/>
      <family val="1"/>
    </font>
    <font>
      <b/>
      <sz val="12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0"/>
      <color indexed="8"/>
      <name val="Verdana"/>
      <family val="2"/>
    </font>
    <font>
      <sz val="10"/>
      <color rgb="FFFF0000"/>
      <name val="Verdana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6D04"/>
        <bgColor indexed="64"/>
      </patternFill>
    </fill>
    <fill>
      <patternFill patternType="solid">
        <fgColor rgb="FF162D56"/>
        <bgColor indexed="64"/>
      </patternFill>
    </fill>
    <fill>
      <patternFill patternType="solid">
        <fgColor rgb="FFC2D3EF"/>
        <bgColor indexed="64"/>
      </patternFill>
    </fill>
    <fill>
      <patternFill patternType="solid">
        <fgColor rgb="FF3872D6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6" fillId="0" borderId="0"/>
  </cellStyleXfs>
  <cellXfs count="434">
    <xf numFmtId="0" fontId="0" fillId="0" borderId="0" xfId="0"/>
    <xf numFmtId="0" fontId="10" fillId="4" borderId="2" xfId="1" applyFont="1" applyFill="1" applyBorder="1" applyAlignment="1" applyProtection="1">
      <alignment horizontal="left"/>
      <protection locked="0"/>
    </xf>
    <xf numFmtId="0" fontId="8" fillId="4" borderId="0" xfId="0" applyFont="1" applyFill="1" applyAlignment="1" applyProtection="1">
      <alignment horizontal="left"/>
      <protection locked="0"/>
    </xf>
    <xf numFmtId="164" fontId="8" fillId="4" borderId="0" xfId="0" applyNumberFormat="1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4" borderId="6" xfId="0" applyFill="1" applyBorder="1" applyProtection="1">
      <protection locked="0"/>
    </xf>
    <xf numFmtId="0" fontId="2" fillId="0" borderId="0" xfId="0" applyFont="1" applyProtection="1">
      <protection locked="0"/>
    </xf>
    <xf numFmtId="49" fontId="0" fillId="4" borderId="0" xfId="0" applyNumberFormat="1" applyFill="1" applyAlignment="1" applyProtection="1">
      <alignment wrapText="1"/>
      <protection locked="0"/>
    </xf>
    <xf numFmtId="3" fontId="0" fillId="4" borderId="0" xfId="0" applyNumberFormat="1" applyFill="1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3" fontId="0" fillId="4" borderId="1" xfId="0" applyNumberFormat="1" applyFill="1" applyBorder="1" applyAlignment="1" applyProtection="1">
      <alignment wrapText="1"/>
      <protection locked="0"/>
    </xf>
    <xf numFmtId="3" fontId="0" fillId="4" borderId="0" xfId="0" applyNumberFormat="1" applyFill="1" applyProtection="1">
      <protection locked="0"/>
    </xf>
    <xf numFmtId="166" fontId="8" fillId="4" borderId="0" xfId="0" applyNumberFormat="1" applyFont="1" applyFill="1" applyAlignment="1" applyProtection="1">
      <alignment horizontal="left"/>
      <protection locked="0"/>
    </xf>
    <xf numFmtId="42" fontId="8" fillId="4" borderId="0" xfId="0" applyNumberFormat="1" applyFont="1" applyFill="1" applyAlignment="1" applyProtection="1">
      <alignment horizontal="left"/>
      <protection locked="0"/>
    </xf>
    <xf numFmtId="0" fontId="23" fillId="0" borderId="0" xfId="0" applyFont="1" applyProtection="1">
      <protection locked="0"/>
    </xf>
    <xf numFmtId="166" fontId="23" fillId="4" borderId="3" xfId="0" applyNumberFormat="1" applyFont="1" applyFill="1" applyBorder="1" applyAlignment="1" applyProtection="1">
      <alignment horizontal="left"/>
      <protection locked="0"/>
    </xf>
    <xf numFmtId="0" fontId="26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0" fillId="0" borderId="27" xfId="0" applyBorder="1" applyAlignment="1" applyProtection="1">
      <alignment horizontal="center" vertical="top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1" fontId="0" fillId="0" borderId="39" xfId="0" applyNumberFormat="1" applyBorder="1" applyAlignment="1" applyProtection="1">
      <alignment horizontal="center"/>
      <protection locked="0"/>
    </xf>
    <xf numFmtId="1" fontId="0" fillId="0" borderId="32" xfId="0" applyNumberFormat="1" applyBorder="1" applyAlignment="1" applyProtection="1">
      <alignment horizontal="center"/>
      <protection locked="0"/>
    </xf>
    <xf numFmtId="1" fontId="0" fillId="0" borderId="42" xfId="0" applyNumberFormat="1" applyBorder="1" applyAlignment="1" applyProtection="1">
      <alignment horizontal="center"/>
      <protection locked="0"/>
    </xf>
    <xf numFmtId="0" fontId="0" fillId="9" borderId="0" xfId="0" applyFill="1" applyProtection="1">
      <protection locked="0"/>
    </xf>
    <xf numFmtId="4" fontId="0" fillId="9" borderId="0" xfId="0" applyNumberFormat="1" applyFill="1" applyAlignment="1" applyProtection="1">
      <alignment horizontal="right"/>
      <protection locked="0"/>
    </xf>
    <xf numFmtId="0" fontId="27" fillId="9" borderId="0" xfId="0" applyFont="1" applyFill="1" applyAlignment="1" applyProtection="1">
      <alignment horizontal="right"/>
      <protection locked="0"/>
    </xf>
    <xf numFmtId="0" fontId="28" fillId="0" borderId="0" xfId="0" applyFont="1" applyAlignment="1" applyProtection="1">
      <alignment vertical="center"/>
      <protection locked="0"/>
    </xf>
    <xf numFmtId="0" fontId="0" fillId="11" borderId="30" xfId="0" applyFill="1" applyBorder="1" applyProtection="1">
      <protection locked="0"/>
    </xf>
    <xf numFmtId="3" fontId="0" fillId="11" borderId="32" xfId="0" applyNumberFormat="1" applyFill="1" applyBorder="1" applyAlignment="1" applyProtection="1">
      <alignment horizontal="right"/>
      <protection locked="0"/>
    </xf>
    <xf numFmtId="3" fontId="0" fillId="11" borderId="39" xfId="0" applyNumberFormat="1" applyFill="1" applyBorder="1" applyAlignment="1" applyProtection="1">
      <alignment horizontal="right"/>
      <protection locked="0"/>
    </xf>
    <xf numFmtId="3" fontId="0" fillId="11" borderId="39" xfId="0" applyNumberFormat="1" applyFill="1" applyBorder="1" applyProtection="1">
      <protection locked="0"/>
    </xf>
    <xf numFmtId="3" fontId="0" fillId="11" borderId="0" xfId="0" applyNumberFormat="1" applyFill="1" applyAlignment="1" applyProtection="1">
      <alignment horizontal="right"/>
      <protection locked="0"/>
    </xf>
    <xf numFmtId="3" fontId="0" fillId="11" borderId="42" xfId="0" applyNumberFormat="1" applyFill="1" applyBorder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14" borderId="45" xfId="0" applyFill="1" applyBorder="1" applyProtection="1">
      <protection locked="0"/>
    </xf>
    <xf numFmtId="0" fontId="26" fillId="0" borderId="55" xfId="0" quotePrefix="1" applyFont="1" applyBorder="1" applyProtection="1">
      <protection locked="0"/>
    </xf>
    <xf numFmtId="3" fontId="0" fillId="0" borderId="34" xfId="0" applyNumberFormat="1" applyBorder="1" applyProtection="1">
      <protection locked="0"/>
    </xf>
    <xf numFmtId="4" fontId="0" fillId="0" borderId="35" xfId="0" applyNumberFormat="1" applyBorder="1" applyAlignment="1" applyProtection="1">
      <alignment horizontal="center"/>
      <protection locked="0"/>
    </xf>
    <xf numFmtId="3" fontId="0" fillId="0" borderId="35" xfId="0" applyNumberFormat="1" applyBorder="1" applyProtection="1">
      <protection locked="0"/>
    </xf>
    <xf numFmtId="4" fontId="0" fillId="0" borderId="36" xfId="0" applyNumberFormat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0" fillId="0" borderId="61" xfId="0" applyBorder="1" applyProtection="1">
      <protection locked="0"/>
    </xf>
    <xf numFmtId="3" fontId="27" fillId="0" borderId="64" xfId="0" applyNumberFormat="1" applyFont="1" applyBorder="1" applyAlignment="1" applyProtection="1">
      <alignment horizontal="center"/>
      <protection locked="0"/>
    </xf>
    <xf numFmtId="0" fontId="2" fillId="0" borderId="39" xfId="0" applyFont="1" applyBorder="1" applyProtection="1">
      <protection locked="0"/>
    </xf>
    <xf numFmtId="167" fontId="27" fillId="0" borderId="37" xfId="0" applyNumberFormat="1" applyFont="1" applyBorder="1" applyProtection="1">
      <protection locked="0"/>
    </xf>
    <xf numFmtId="4" fontId="27" fillId="0" borderId="39" xfId="0" applyNumberFormat="1" applyFont="1" applyBorder="1" applyAlignment="1" applyProtection="1">
      <alignment horizontal="center"/>
      <protection locked="0"/>
    </xf>
    <xf numFmtId="167" fontId="27" fillId="0" borderId="39" xfId="0" applyNumberFormat="1" applyFont="1" applyBorder="1" applyProtection="1">
      <protection locked="0"/>
    </xf>
    <xf numFmtId="4" fontId="27" fillId="0" borderId="65" xfId="0" applyNumberFormat="1" applyFont="1" applyBorder="1" applyAlignment="1" applyProtection="1">
      <alignment horizontal="center"/>
      <protection locked="0"/>
    </xf>
    <xf numFmtId="0" fontId="0" fillId="0" borderId="39" xfId="0" applyBorder="1" applyProtection="1">
      <protection locked="0"/>
    </xf>
    <xf numFmtId="3" fontId="0" fillId="0" borderId="37" xfId="0" applyNumberFormat="1" applyBorder="1" applyProtection="1">
      <protection locked="0"/>
    </xf>
    <xf numFmtId="4" fontId="0" fillId="0" borderId="39" xfId="0" applyNumberFormat="1" applyBorder="1" applyAlignment="1" applyProtection="1">
      <alignment horizontal="center"/>
      <protection locked="0"/>
    </xf>
    <xf numFmtId="3" fontId="0" fillId="0" borderId="39" xfId="0" applyNumberFormat="1" applyBorder="1" applyProtection="1">
      <protection locked="0"/>
    </xf>
    <xf numFmtId="4" fontId="0" fillId="0" borderId="65" xfId="0" applyNumberFormat="1" applyBorder="1" applyAlignment="1" applyProtection="1">
      <alignment horizontal="center"/>
      <protection locked="0"/>
    </xf>
    <xf numFmtId="0" fontId="2" fillId="0" borderId="61" xfId="0" applyFont="1" applyBorder="1" applyProtection="1">
      <protection locked="0"/>
    </xf>
    <xf numFmtId="4" fontId="0" fillId="0" borderId="61" xfId="0" applyNumberFormat="1" applyBorder="1" applyAlignment="1" applyProtection="1">
      <alignment horizontal="center"/>
      <protection locked="0"/>
    </xf>
    <xf numFmtId="0" fontId="2" fillId="14" borderId="61" xfId="0" applyFont="1" applyFill="1" applyBorder="1" applyProtection="1">
      <protection locked="0"/>
    </xf>
    <xf numFmtId="3" fontId="2" fillId="14" borderId="37" xfId="0" applyNumberFormat="1" applyFont="1" applyFill="1" applyBorder="1"/>
    <xf numFmtId="4" fontId="2" fillId="14" borderId="39" xfId="0" applyNumberFormat="1" applyFont="1" applyFill="1" applyBorder="1" applyAlignment="1">
      <alignment horizontal="center"/>
    </xf>
    <xf numFmtId="3" fontId="2" fillId="14" borderId="39" xfId="0" applyNumberFormat="1" applyFont="1" applyFill="1" applyBorder="1"/>
    <xf numFmtId="4" fontId="2" fillId="14" borderId="65" xfId="0" applyNumberFormat="1" applyFont="1" applyFill="1" applyBorder="1" applyAlignment="1">
      <alignment horizontal="center"/>
    </xf>
    <xf numFmtId="4" fontId="2" fillId="0" borderId="39" xfId="0" applyNumberFormat="1" applyFont="1" applyBorder="1" applyAlignment="1" applyProtection="1">
      <alignment horizontal="center"/>
      <protection locked="0"/>
    </xf>
    <xf numFmtId="4" fontId="2" fillId="0" borderId="65" xfId="0" applyNumberFormat="1" applyFont="1" applyBorder="1" applyAlignment="1" applyProtection="1">
      <alignment horizontal="center"/>
      <protection locked="0"/>
    </xf>
    <xf numFmtId="3" fontId="23" fillId="0" borderId="37" xfId="0" applyNumberFormat="1" applyFont="1" applyBorder="1" applyProtection="1">
      <protection locked="0"/>
    </xf>
    <xf numFmtId="4" fontId="23" fillId="0" borderId="39" xfId="0" applyNumberFormat="1" applyFont="1" applyBorder="1" applyAlignment="1" applyProtection="1">
      <alignment horizontal="center"/>
      <protection locked="0"/>
    </xf>
    <xf numFmtId="3" fontId="23" fillId="0" borderId="39" xfId="0" applyNumberFormat="1" applyFont="1" applyBorder="1" applyProtection="1">
      <protection locked="0"/>
    </xf>
    <xf numFmtId="4" fontId="23" fillId="0" borderId="65" xfId="0" applyNumberFormat="1" applyFont="1" applyBorder="1" applyAlignment="1" applyProtection="1">
      <alignment horizontal="center"/>
      <protection locked="0"/>
    </xf>
    <xf numFmtId="3" fontId="2" fillId="15" borderId="37" xfId="0" applyNumberFormat="1" applyFont="1" applyFill="1" applyBorder="1"/>
    <xf numFmtId="4" fontId="2" fillId="15" borderId="39" xfId="0" applyNumberFormat="1" applyFont="1" applyFill="1" applyBorder="1" applyAlignment="1">
      <alignment horizontal="center"/>
    </xf>
    <xf numFmtId="3" fontId="2" fillId="15" borderId="39" xfId="0" applyNumberFormat="1" applyFont="1" applyFill="1" applyBorder="1"/>
    <xf numFmtId="4" fontId="2" fillId="15" borderId="65" xfId="0" applyNumberFormat="1" applyFont="1" applyFill="1" applyBorder="1" applyAlignment="1">
      <alignment horizontal="center"/>
    </xf>
    <xf numFmtId="3" fontId="2" fillId="0" borderId="37" xfId="0" applyNumberFormat="1" applyFont="1" applyBorder="1" applyProtection="1">
      <protection locked="0"/>
    </xf>
    <xf numFmtId="3" fontId="2" fillId="0" borderId="39" xfId="0" applyNumberFormat="1" applyFont="1" applyBorder="1" applyProtection="1">
      <protection locked="0"/>
    </xf>
    <xf numFmtId="0" fontId="2" fillId="16" borderId="61" xfId="0" applyFont="1" applyFill="1" applyBorder="1" applyProtection="1">
      <protection locked="0"/>
    </xf>
    <xf numFmtId="3" fontId="2" fillId="16" borderId="37" xfId="0" applyNumberFormat="1" applyFont="1" applyFill="1" applyBorder="1"/>
    <xf numFmtId="4" fontId="2" fillId="16" borderId="39" xfId="0" applyNumberFormat="1" applyFont="1" applyFill="1" applyBorder="1" applyAlignment="1">
      <alignment horizontal="center"/>
    </xf>
    <xf numFmtId="3" fontId="2" fillId="16" borderId="39" xfId="0" applyNumberFormat="1" applyFont="1" applyFill="1" applyBorder="1"/>
    <xf numFmtId="4" fontId="2" fillId="16" borderId="65" xfId="0" applyNumberFormat="1" applyFont="1" applyFill="1" applyBorder="1" applyAlignment="1">
      <alignment horizontal="center"/>
    </xf>
    <xf numFmtId="0" fontId="2" fillId="0" borderId="62" xfId="0" applyFont="1" applyBorder="1" applyProtection="1">
      <protection locked="0"/>
    </xf>
    <xf numFmtId="3" fontId="2" fillId="0" borderId="66" xfId="0" applyNumberFormat="1" applyFont="1" applyBorder="1" applyProtection="1">
      <protection locked="0"/>
    </xf>
    <xf numFmtId="4" fontId="2" fillId="0" borderId="44" xfId="0" applyNumberFormat="1" applyFont="1" applyBorder="1" applyAlignment="1" applyProtection="1">
      <alignment horizontal="center"/>
      <protection locked="0"/>
    </xf>
    <xf numFmtId="3" fontId="2" fillId="0" borderId="44" xfId="0" applyNumberFormat="1" applyFont="1" applyBorder="1" applyProtection="1">
      <protection locked="0"/>
    </xf>
    <xf numFmtId="4" fontId="2" fillId="0" borderId="67" xfId="0" applyNumberFormat="1" applyFont="1" applyBorder="1" applyAlignment="1" applyProtection="1">
      <alignment horizontal="center"/>
      <protection locked="0"/>
    </xf>
    <xf numFmtId="0" fontId="0" fillId="11" borderId="61" xfId="0" applyFill="1" applyBorder="1" applyProtection="1">
      <protection locked="0"/>
    </xf>
    <xf numFmtId="0" fontId="2" fillId="11" borderId="0" xfId="0" applyFont="1" applyFill="1" applyProtection="1">
      <protection locked="0"/>
    </xf>
    <xf numFmtId="3" fontId="2" fillId="11" borderId="68" xfId="0" applyNumberFormat="1" applyFont="1" applyFill="1" applyBorder="1" applyProtection="1">
      <protection locked="0"/>
    </xf>
    <xf numFmtId="4" fontId="2" fillId="11" borderId="0" xfId="0" applyNumberFormat="1" applyFont="1" applyFill="1" applyAlignment="1" applyProtection="1">
      <alignment horizontal="center"/>
      <protection locked="0"/>
    </xf>
    <xf numFmtId="3" fontId="2" fillId="11" borderId="0" xfId="0" applyNumberFormat="1" applyFont="1" applyFill="1" applyProtection="1">
      <protection locked="0"/>
    </xf>
    <xf numFmtId="4" fontId="2" fillId="11" borderId="53" xfId="0" applyNumberFormat="1" applyFont="1" applyFill="1" applyBorder="1" applyAlignment="1" applyProtection="1">
      <alignment horizontal="center"/>
      <protection locked="0"/>
    </xf>
    <xf numFmtId="3" fontId="2" fillId="11" borderId="69" xfId="0" applyNumberFormat="1" applyFont="1" applyFill="1" applyBorder="1" applyProtection="1">
      <protection locked="0"/>
    </xf>
    <xf numFmtId="0" fontId="0" fillId="11" borderId="0" xfId="0" applyFill="1" applyProtection="1">
      <protection locked="0"/>
    </xf>
    <xf numFmtId="0" fontId="32" fillId="0" borderId="0" xfId="0" applyFont="1" applyAlignment="1" applyProtection="1">
      <alignment vertical="center"/>
      <protection locked="0"/>
    </xf>
    <xf numFmtId="0" fontId="27" fillId="0" borderId="70" xfId="0" applyFont="1" applyBorder="1" applyProtection="1">
      <protection locked="0"/>
    </xf>
    <xf numFmtId="3" fontId="27" fillId="0" borderId="72" xfId="0" applyNumberFormat="1" applyFont="1" applyBorder="1" applyAlignment="1" applyProtection="1">
      <alignment horizont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2" fillId="0" borderId="74" xfId="0" applyFont="1" applyBorder="1" applyProtection="1">
      <protection locked="0"/>
    </xf>
    <xf numFmtId="167" fontId="27" fillId="14" borderId="37" xfId="0" applyNumberFormat="1" applyFont="1" applyFill="1" applyBorder="1"/>
    <xf numFmtId="4" fontId="27" fillId="0" borderId="39" xfId="0" applyNumberFormat="1" applyFont="1" applyBorder="1" applyAlignment="1">
      <alignment horizontal="center"/>
    </xf>
    <xf numFmtId="4" fontId="27" fillId="0" borderId="65" xfId="0" applyNumberFormat="1" applyFont="1" applyBorder="1" applyAlignment="1">
      <alignment horizontal="center"/>
    </xf>
    <xf numFmtId="0" fontId="0" fillId="14" borderId="74" xfId="0" applyFill="1" applyBorder="1" applyAlignment="1" applyProtection="1">
      <alignment horizontal="right"/>
      <protection locked="0"/>
    </xf>
    <xf numFmtId="3" fontId="0" fillId="14" borderId="66" xfId="0" applyNumberFormat="1" applyFill="1" applyBorder="1"/>
    <xf numFmtId="4" fontId="0" fillId="14" borderId="67" xfId="0" applyNumberFormat="1" applyFill="1" applyBorder="1" applyAlignment="1">
      <alignment horizontal="center"/>
    </xf>
    <xf numFmtId="0" fontId="0" fillId="14" borderId="75" xfId="0" applyFill="1" applyBorder="1" applyAlignment="1" applyProtection="1">
      <alignment horizontal="right"/>
      <protection locked="0"/>
    </xf>
    <xf numFmtId="3" fontId="0" fillId="14" borderId="40" xfId="0" applyNumberFormat="1" applyFill="1" applyBorder="1"/>
    <xf numFmtId="4" fontId="0" fillId="14" borderId="76" xfId="0" applyNumberFormat="1" applyFill="1" applyBorder="1" applyAlignment="1">
      <alignment horizontal="center"/>
    </xf>
    <xf numFmtId="0" fontId="0" fillId="11" borderId="39" xfId="0" applyFill="1" applyBorder="1" applyProtection="1">
      <protection locked="0"/>
    </xf>
    <xf numFmtId="0" fontId="2" fillId="0" borderId="77" xfId="0" applyFont="1" applyBorder="1" applyProtection="1">
      <protection locked="0"/>
    </xf>
    <xf numFmtId="3" fontId="2" fillId="0" borderId="78" xfId="0" applyNumberFormat="1" applyFont="1" applyBorder="1" applyProtection="1">
      <protection locked="0"/>
    </xf>
    <xf numFmtId="4" fontId="2" fillId="0" borderId="79" xfId="0" applyNumberFormat="1" applyFont="1" applyBorder="1" applyAlignment="1" applyProtection="1">
      <alignment horizontal="center"/>
      <protection locked="0"/>
    </xf>
    <xf numFmtId="3" fontId="2" fillId="0" borderId="79" xfId="0" applyNumberFormat="1" applyFont="1" applyBorder="1" applyProtection="1">
      <protection locked="0"/>
    </xf>
    <xf numFmtId="4" fontId="2" fillId="0" borderId="43" xfId="0" applyNumberFormat="1" applyFont="1" applyBorder="1" applyAlignment="1" applyProtection="1">
      <alignment horizontal="center"/>
      <protection locked="0"/>
    </xf>
    <xf numFmtId="0" fontId="2" fillId="11" borderId="62" xfId="0" applyFont="1" applyFill="1" applyBorder="1" applyProtection="1">
      <protection locked="0"/>
    </xf>
    <xf numFmtId="3" fontId="2" fillId="11" borderId="66" xfId="0" applyNumberFormat="1" applyFont="1" applyFill="1" applyBorder="1" applyProtection="1">
      <protection locked="0"/>
    </xf>
    <xf numFmtId="4" fontId="2" fillId="11" borderId="44" xfId="0" applyNumberFormat="1" applyFont="1" applyFill="1" applyBorder="1" applyAlignment="1" applyProtection="1">
      <alignment horizontal="center"/>
      <protection locked="0"/>
    </xf>
    <xf numFmtId="3" fontId="2" fillId="11" borderId="44" xfId="0" applyNumberFormat="1" applyFont="1" applyFill="1" applyBorder="1" applyProtection="1">
      <protection locked="0"/>
    </xf>
    <xf numFmtId="4" fontId="2" fillId="11" borderId="67" xfId="0" applyNumberFormat="1" applyFont="1" applyFill="1" applyBorder="1" applyAlignment="1" applyProtection="1">
      <alignment horizontal="center"/>
      <protection locked="0"/>
    </xf>
    <xf numFmtId="0" fontId="0" fillId="0" borderId="58" xfId="0" applyBorder="1" applyProtection="1">
      <protection locked="0"/>
    </xf>
    <xf numFmtId="3" fontId="0" fillId="0" borderId="40" xfId="0" applyNumberFormat="1" applyBorder="1" applyProtection="1">
      <protection locked="0"/>
    </xf>
    <xf numFmtId="4" fontId="0" fillId="0" borderId="42" xfId="0" applyNumberFormat="1" applyBorder="1" applyAlignment="1" applyProtection="1">
      <alignment horizontal="center"/>
      <protection locked="0"/>
    </xf>
    <xf numFmtId="3" fontId="0" fillId="0" borderId="42" xfId="0" applyNumberFormat="1" applyBorder="1" applyProtection="1">
      <protection locked="0"/>
    </xf>
    <xf numFmtId="4" fontId="0" fillId="0" borderId="76" xfId="0" applyNumberFormat="1" applyBorder="1" applyAlignment="1" applyProtection="1">
      <alignment horizontal="center"/>
      <protection locked="0"/>
    </xf>
    <xf numFmtId="0" fontId="31" fillId="0" borderId="39" xfId="0" applyFont="1" applyBorder="1" applyProtection="1">
      <protection locked="0"/>
    </xf>
    <xf numFmtId="0" fontId="0" fillId="0" borderId="52" xfId="0" applyBorder="1" applyProtection="1">
      <protection locked="0"/>
    </xf>
    <xf numFmtId="3" fontId="27" fillId="0" borderId="81" xfId="0" applyNumberFormat="1" applyFont="1" applyBorder="1" applyAlignment="1" applyProtection="1">
      <alignment horizontal="center"/>
      <protection locked="0"/>
    </xf>
    <xf numFmtId="0" fontId="23" fillId="0" borderId="39" xfId="0" applyFont="1" applyBorder="1" applyProtection="1">
      <protection locked="0"/>
    </xf>
    <xf numFmtId="0" fontId="0" fillId="14" borderId="61" xfId="0" applyFill="1" applyBorder="1" applyProtection="1">
      <protection locked="0"/>
    </xf>
    <xf numFmtId="3" fontId="0" fillId="14" borderId="37" xfId="0" applyNumberFormat="1" applyFill="1" applyBorder="1"/>
    <xf numFmtId="4" fontId="0" fillId="14" borderId="39" xfId="0" applyNumberFormat="1" applyFill="1" applyBorder="1" applyAlignment="1">
      <alignment horizontal="center"/>
    </xf>
    <xf numFmtId="4" fontId="0" fillId="14" borderId="65" xfId="0" applyNumberFormat="1" applyFill="1" applyBorder="1" applyAlignment="1">
      <alignment horizontal="center"/>
    </xf>
    <xf numFmtId="0" fontId="34" fillId="0" borderId="61" xfId="0" applyFont="1" applyBorder="1" applyAlignment="1" applyProtection="1">
      <alignment horizontal="left" wrapText="1" shrinkToFit="1"/>
      <protection locked="0"/>
    </xf>
    <xf numFmtId="0" fontId="34" fillId="0" borderId="77" xfId="0" applyFont="1" applyBorder="1" applyAlignment="1" applyProtection="1">
      <alignment horizontal="left" wrapText="1" shrinkToFit="1"/>
      <protection locked="0"/>
    </xf>
    <xf numFmtId="0" fontId="34" fillId="0" borderId="61" xfId="0" applyFont="1" applyBorder="1" applyAlignment="1" applyProtection="1">
      <alignment horizontal="left" vertical="top" wrapText="1" shrinkToFit="1"/>
      <protection locked="0"/>
    </xf>
    <xf numFmtId="0" fontId="34" fillId="0" borderId="61" xfId="2" applyFont="1" applyBorder="1" applyAlignment="1" applyProtection="1">
      <alignment horizontal="left" wrapText="1" shrinkToFit="1"/>
      <protection locked="0"/>
    </xf>
    <xf numFmtId="0" fontId="0" fillId="0" borderId="61" xfId="0" quotePrefix="1" applyBorder="1" applyProtection="1">
      <protection locked="0"/>
    </xf>
    <xf numFmtId="0" fontId="22" fillId="0" borderId="39" xfId="0" applyFont="1" applyBorder="1" applyProtection="1">
      <protection locked="0"/>
    </xf>
    <xf numFmtId="0" fontId="22" fillId="11" borderId="39" xfId="0" applyFont="1" applyFill="1" applyBorder="1" applyProtection="1">
      <protection locked="0"/>
    </xf>
    <xf numFmtId="0" fontId="2" fillId="11" borderId="61" xfId="0" applyFont="1" applyFill="1" applyBorder="1" applyProtection="1">
      <protection locked="0"/>
    </xf>
    <xf numFmtId="3" fontId="2" fillId="11" borderId="37" xfId="0" applyNumberFormat="1" applyFont="1" applyFill="1" applyBorder="1" applyProtection="1">
      <protection locked="0"/>
    </xf>
    <xf numFmtId="4" fontId="2" fillId="11" borderId="39" xfId="0" applyNumberFormat="1" applyFont="1" applyFill="1" applyBorder="1" applyAlignment="1" applyProtection="1">
      <alignment horizontal="center"/>
      <protection locked="0"/>
    </xf>
    <xf numFmtId="3" fontId="2" fillId="11" borderId="39" xfId="0" applyNumberFormat="1" applyFont="1" applyFill="1" applyBorder="1" applyProtection="1">
      <protection locked="0"/>
    </xf>
    <xf numFmtId="4" fontId="2" fillId="11" borderId="65" xfId="0" applyNumberFormat="1" applyFont="1" applyFill="1" applyBorder="1" applyAlignment="1" applyProtection="1">
      <alignment horizontal="center"/>
      <protection locked="0"/>
    </xf>
    <xf numFmtId="0" fontId="22" fillId="11" borderId="61" xfId="0" applyFont="1" applyFill="1" applyBorder="1" applyProtection="1">
      <protection locked="0"/>
    </xf>
    <xf numFmtId="0" fontId="27" fillId="0" borderId="54" xfId="0" applyFont="1" applyBorder="1" applyProtection="1">
      <protection locked="0"/>
    </xf>
    <xf numFmtId="0" fontId="2" fillId="0" borderId="82" xfId="0" applyFont="1" applyBorder="1" applyProtection="1">
      <protection locked="0"/>
    </xf>
    <xf numFmtId="167" fontId="27" fillId="14" borderId="38" xfId="0" applyNumberFormat="1" applyFont="1" applyFill="1" applyBorder="1"/>
    <xf numFmtId="0" fontId="0" fillId="0" borderId="83" xfId="0" applyBorder="1" applyProtection="1">
      <protection locked="0"/>
    </xf>
    <xf numFmtId="3" fontId="0" fillId="14" borderId="38" xfId="0" applyNumberFormat="1" applyFill="1" applyBorder="1"/>
    <xf numFmtId="3" fontId="0" fillId="14" borderId="39" xfId="0" applyNumberFormat="1" applyFill="1" applyBorder="1"/>
    <xf numFmtId="0" fontId="2" fillId="0" borderId="83" xfId="0" applyFont="1" applyBorder="1" applyProtection="1">
      <protection locked="0"/>
    </xf>
    <xf numFmtId="3" fontId="2" fillId="0" borderId="38" xfId="0" applyNumberFormat="1" applyFont="1" applyBorder="1" applyProtection="1">
      <protection locked="0"/>
    </xf>
    <xf numFmtId="0" fontId="2" fillId="14" borderId="83" xfId="0" applyFont="1" applyFill="1" applyBorder="1" applyProtection="1">
      <protection locked="0"/>
    </xf>
    <xf numFmtId="3" fontId="2" fillId="14" borderId="38" xfId="0" applyNumberFormat="1" applyFont="1" applyFill="1" applyBorder="1"/>
    <xf numFmtId="4" fontId="2" fillId="14" borderId="61" xfId="0" applyNumberFormat="1" applyFont="1" applyFill="1" applyBorder="1" applyAlignment="1">
      <alignment horizontal="center"/>
    </xf>
    <xf numFmtId="4" fontId="2" fillId="0" borderId="61" xfId="0" applyNumberFormat="1" applyFont="1" applyBorder="1" applyAlignment="1" applyProtection="1">
      <alignment horizontal="center"/>
      <protection locked="0"/>
    </xf>
    <xf numFmtId="3" fontId="0" fillId="0" borderId="38" xfId="0" applyNumberFormat="1" applyBorder="1" applyProtection="1">
      <protection locked="0"/>
    </xf>
    <xf numFmtId="0" fontId="0" fillId="0" borderId="84" xfId="0" applyBorder="1" applyProtection="1">
      <protection locked="0"/>
    </xf>
    <xf numFmtId="3" fontId="0" fillId="0" borderId="41" xfId="0" applyNumberFormat="1" applyBorder="1" applyProtection="1">
      <protection locked="0"/>
    </xf>
    <xf numFmtId="4" fontId="2" fillId="0" borderId="42" xfId="0" applyNumberFormat="1" applyFont="1" applyBorder="1" applyAlignment="1" applyProtection="1">
      <alignment horizontal="center"/>
      <protection locked="0"/>
    </xf>
    <xf numFmtId="4" fontId="2" fillId="0" borderId="76" xfId="0" applyNumberFormat="1" applyFont="1" applyBorder="1" applyAlignment="1" applyProtection="1">
      <alignment horizontal="center"/>
      <protection locked="0"/>
    </xf>
    <xf numFmtId="0" fontId="2" fillId="14" borderId="49" xfId="0" applyFont="1" applyFill="1" applyBorder="1" applyProtection="1">
      <protection locked="0"/>
    </xf>
    <xf numFmtId="3" fontId="2" fillId="14" borderId="26" xfId="0" applyNumberFormat="1" applyFont="1" applyFill="1" applyBorder="1"/>
    <xf numFmtId="4" fontId="2" fillId="14" borderId="28" xfId="0" applyNumberFormat="1" applyFont="1" applyFill="1" applyBorder="1" applyAlignment="1">
      <alignment horizontal="center"/>
    </xf>
    <xf numFmtId="3" fontId="2" fillId="14" borderId="28" xfId="0" applyNumberFormat="1" applyFont="1" applyFill="1" applyBorder="1"/>
    <xf numFmtId="4" fontId="2" fillId="14" borderId="29" xfId="0" applyNumberFormat="1" applyFont="1" applyFill="1" applyBorder="1" applyAlignment="1">
      <alignment horizontal="center"/>
    </xf>
    <xf numFmtId="0" fontId="2" fillId="11" borderId="39" xfId="0" applyFont="1" applyFill="1" applyBorder="1" applyProtection="1">
      <protection locked="0"/>
    </xf>
    <xf numFmtId="3" fontId="2" fillId="0" borderId="30" xfId="0" applyNumberFormat="1" applyFont="1" applyBorder="1" applyProtection="1">
      <protection locked="0"/>
    </xf>
    <xf numFmtId="4" fontId="2" fillId="0" borderId="32" xfId="0" applyNumberFormat="1" applyFont="1" applyBorder="1" applyAlignment="1" applyProtection="1">
      <alignment horizontal="center"/>
      <protection locked="0"/>
    </xf>
    <xf numFmtId="3" fontId="2" fillId="0" borderId="32" xfId="0" applyNumberFormat="1" applyFont="1" applyBorder="1" applyProtection="1">
      <protection locked="0"/>
    </xf>
    <xf numFmtId="4" fontId="2" fillId="0" borderId="33" xfId="0" applyNumberFormat="1" applyFont="1" applyBorder="1" applyAlignment="1" applyProtection="1">
      <alignment horizontal="center"/>
      <protection locked="0"/>
    </xf>
    <xf numFmtId="4" fontId="0" fillId="0" borderId="33" xfId="0" applyNumberFormat="1" applyBorder="1" applyAlignment="1" applyProtection="1">
      <alignment horizontal="center"/>
      <protection locked="0"/>
    </xf>
    <xf numFmtId="3" fontId="2" fillId="14" borderId="37" xfId="0" applyNumberFormat="1" applyFont="1" applyFill="1" applyBorder="1" applyProtection="1">
      <protection locked="0"/>
    </xf>
    <xf numFmtId="4" fontId="2" fillId="14" borderId="39" xfId="0" applyNumberFormat="1" applyFont="1" applyFill="1" applyBorder="1" applyAlignment="1" applyProtection="1">
      <alignment horizontal="center"/>
      <protection locked="0"/>
    </xf>
    <xf numFmtId="49" fontId="2" fillId="16" borderId="61" xfId="0" applyNumberFormat="1" applyFont="1" applyFill="1" applyBorder="1" applyProtection="1">
      <protection locked="0"/>
    </xf>
    <xf numFmtId="0" fontId="27" fillId="0" borderId="61" xfId="0" applyFont="1" applyBorder="1" applyProtection="1">
      <protection locked="0"/>
    </xf>
    <xf numFmtId="0" fontId="2" fillId="0" borderId="61" xfId="0" quotePrefix="1" applyFont="1" applyBorder="1" applyProtection="1">
      <protection locked="0"/>
    </xf>
    <xf numFmtId="3" fontId="2" fillId="0" borderId="40" xfId="0" applyNumberFormat="1" applyFont="1" applyBorder="1" applyProtection="1">
      <protection locked="0"/>
    </xf>
    <xf numFmtId="3" fontId="2" fillId="0" borderId="42" xfId="0" applyNumberFormat="1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4" fontId="0" fillId="0" borderId="0" xfId="0" applyNumberForma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3" fontId="2" fillId="0" borderId="0" xfId="0" applyNumberFormat="1" applyFont="1" applyProtection="1"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34" fillId="0" borderId="0" xfId="2" applyFont="1" applyAlignment="1" applyProtection="1">
      <alignment horizontal="left" wrapText="1" shrinkToFit="1"/>
      <protection locked="0"/>
    </xf>
    <xf numFmtId="3" fontId="0" fillId="0" borderId="0" xfId="0" applyNumberFormat="1" applyAlignment="1" applyProtection="1">
      <alignment horizontal="right"/>
      <protection locked="0"/>
    </xf>
    <xf numFmtId="0" fontId="23" fillId="4" borderId="0" xfId="0" applyFont="1" applyFill="1" applyAlignment="1" applyProtection="1">
      <alignment horizontal="left"/>
      <protection locked="0"/>
    </xf>
    <xf numFmtId="3" fontId="0" fillId="11" borderId="35" xfId="0" applyNumberFormat="1" applyFill="1" applyBorder="1" applyAlignment="1">
      <alignment horizontal="right"/>
    </xf>
    <xf numFmtId="3" fontId="0" fillId="0" borderId="35" xfId="0" applyNumberFormat="1" applyBorder="1"/>
    <xf numFmtId="0" fontId="0" fillId="0" borderId="35" xfId="0" applyBorder="1" applyAlignment="1">
      <alignment horizontal="center" vertical="center"/>
    </xf>
    <xf numFmtId="3" fontId="0" fillId="12" borderId="36" xfId="0" applyNumberFormat="1" applyFill="1" applyBorder="1"/>
    <xf numFmtId="3" fontId="0" fillId="11" borderId="32" xfId="0" applyNumberFormat="1" applyFill="1" applyBorder="1" applyAlignment="1">
      <alignment horizontal="right"/>
    </xf>
    <xf numFmtId="3" fontId="0" fillId="0" borderId="32" xfId="0" applyNumberFormat="1" applyBorder="1"/>
    <xf numFmtId="0" fontId="0" fillId="0" borderId="39" xfId="0" applyBorder="1" applyAlignment="1">
      <alignment horizontal="center"/>
    </xf>
    <xf numFmtId="3" fontId="0" fillId="12" borderId="33" xfId="0" applyNumberFormat="1" applyFill="1" applyBorder="1"/>
    <xf numFmtId="0" fontId="0" fillId="0" borderId="32" xfId="0" applyBorder="1" applyAlignment="1">
      <alignment horizontal="center"/>
    </xf>
    <xf numFmtId="0" fontId="0" fillId="11" borderId="26" xfId="0" applyFill="1" applyBorder="1"/>
    <xf numFmtId="3" fontId="0" fillId="11" borderId="28" xfId="0" applyNumberFormat="1" applyFill="1" applyBorder="1" applyAlignment="1">
      <alignment horizontal="right"/>
    </xf>
    <xf numFmtId="3" fontId="0" fillId="0" borderId="28" xfId="0" applyNumberFormat="1" applyBorder="1"/>
    <xf numFmtId="0" fontId="0" fillId="0" borderId="44" xfId="0" applyBorder="1" applyAlignment="1">
      <alignment horizontal="center"/>
    </xf>
    <xf numFmtId="3" fontId="0" fillId="12" borderId="29" xfId="0" applyNumberFormat="1" applyFill="1" applyBorder="1"/>
    <xf numFmtId="0" fontId="27" fillId="0" borderId="46" xfId="0" applyFont="1" applyBorder="1" applyAlignment="1">
      <alignment horizontal="right"/>
    </xf>
    <xf numFmtId="3" fontId="0" fillId="0" borderId="48" xfId="0" applyNumberFormat="1" applyBorder="1"/>
    <xf numFmtId="3" fontId="0" fillId="0" borderId="49" xfId="0" applyNumberFormat="1" applyBorder="1"/>
    <xf numFmtId="0" fontId="2" fillId="0" borderId="45" xfId="0" applyFont="1" applyBorder="1" applyAlignment="1">
      <alignment horizontal="center"/>
    </xf>
    <xf numFmtId="3" fontId="0" fillId="12" borderId="45" xfId="0" applyNumberFormat="1" applyFill="1" applyBorder="1"/>
    <xf numFmtId="0" fontId="0" fillId="9" borderId="34" xfId="0" applyFill="1" applyBorder="1"/>
    <xf numFmtId="0" fontId="0" fillId="9" borderId="50" xfId="0" applyFill="1" applyBorder="1"/>
    <xf numFmtId="4" fontId="0" fillId="9" borderId="51" xfId="0" applyNumberFormat="1" applyFill="1" applyBorder="1" applyAlignment="1">
      <alignment horizontal="right"/>
    </xf>
    <xf numFmtId="4" fontId="2" fillId="9" borderId="45" xfId="0" applyNumberFormat="1" applyFont="1" applyFill="1" applyBorder="1" applyAlignment="1">
      <alignment horizontal="right"/>
    </xf>
    <xf numFmtId="0" fontId="2" fillId="0" borderId="50" xfId="0" applyFont="1" applyBorder="1" applyAlignment="1">
      <alignment horizontal="center"/>
    </xf>
    <xf numFmtId="3" fontId="22" fillId="13" borderId="45" xfId="0" applyNumberFormat="1" applyFont="1" applyFill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52" xfId="0" applyBorder="1"/>
    <xf numFmtId="0" fontId="0" fillId="0" borderId="53" xfId="0" applyBorder="1"/>
    <xf numFmtId="0" fontId="28" fillId="0" borderId="37" xfId="0" applyFont="1" applyBorder="1" applyAlignment="1">
      <alignment vertical="center"/>
    </xf>
    <xf numFmtId="0" fontId="28" fillId="0" borderId="0" xfId="0" applyFont="1" applyAlignment="1">
      <alignment vertical="center"/>
    </xf>
    <xf numFmtId="3" fontId="0" fillId="0" borderId="0" xfId="0" applyNumberFormat="1"/>
    <xf numFmtId="0" fontId="2" fillId="0" borderId="45" xfId="0" applyFont="1" applyBorder="1" applyAlignment="1">
      <alignment horizontal="right"/>
    </xf>
    <xf numFmtId="0" fontId="2" fillId="9" borderId="55" xfId="0" applyFont="1" applyFill="1" applyBorder="1" applyAlignment="1">
      <alignment horizontal="center"/>
    </xf>
    <xf numFmtId="3" fontId="2" fillId="11" borderId="45" xfId="0" applyNumberFormat="1" applyFont="1" applyFill="1" applyBorder="1"/>
    <xf numFmtId="0" fontId="0" fillId="0" borderId="40" xfId="0" applyBorder="1"/>
    <xf numFmtId="0" fontId="0" fillId="0" borderId="57" xfId="0" applyBorder="1"/>
    <xf numFmtId="3" fontId="0" fillId="0" borderId="58" xfId="0" applyNumberFormat="1" applyBorder="1"/>
    <xf numFmtId="3" fontId="26" fillId="0" borderId="57" xfId="0" applyNumberFormat="1" applyFont="1" applyBorder="1"/>
    <xf numFmtId="0" fontId="2" fillId="0" borderId="39" xfId="0" applyFont="1" applyBorder="1" applyAlignment="1">
      <alignment horizontal="left"/>
    </xf>
    <xf numFmtId="3" fontId="0" fillId="8" borderId="39" xfId="0" applyNumberFormat="1" applyFill="1" applyBorder="1"/>
    <xf numFmtId="3" fontId="0" fillId="0" borderId="39" xfId="0" applyNumberFormat="1" applyBorder="1"/>
    <xf numFmtId="0" fontId="0" fillId="0" borderId="32" xfId="0" applyBorder="1"/>
    <xf numFmtId="0" fontId="0" fillId="0" borderId="1" xfId="0" applyBorder="1"/>
    <xf numFmtId="0" fontId="2" fillId="0" borderId="1" xfId="0" applyFont="1" applyBorder="1" applyAlignment="1">
      <alignment horizontal="left"/>
    </xf>
    <xf numFmtId="3" fontId="0" fillId="8" borderId="32" xfId="0" applyNumberFormat="1" applyFill="1" applyBorder="1"/>
    <xf numFmtId="0" fontId="2" fillId="0" borderId="0" xfId="0" applyFont="1" applyAlignment="1">
      <alignment horizontal="center"/>
    </xf>
    <xf numFmtId="3" fontId="2" fillId="8" borderId="48" xfId="0" applyNumberFormat="1" applyFont="1" applyFill="1" applyBorder="1"/>
    <xf numFmtId="0" fontId="23" fillId="0" borderId="39" xfId="0" applyFont="1" applyBorder="1"/>
    <xf numFmtId="3" fontId="26" fillId="8" borderId="45" xfId="0" applyNumberFormat="1" applyFont="1" applyFill="1" applyBorder="1"/>
    <xf numFmtId="3" fontId="0" fillId="0" borderId="45" xfId="0" applyNumberFormat="1" applyBorder="1"/>
    <xf numFmtId="0" fontId="27" fillId="0" borderId="46" xfId="0" applyFont="1" applyBorder="1" applyAlignment="1" applyProtection="1">
      <alignment horizontal="right"/>
      <protection locked="0"/>
    </xf>
    <xf numFmtId="0" fontId="2" fillId="0" borderId="47" xfId="0" quotePrefix="1" applyFont="1" applyBorder="1" applyAlignment="1" applyProtection="1">
      <alignment horizontal="left"/>
      <protection locked="0"/>
    </xf>
    <xf numFmtId="0" fontId="2" fillId="0" borderId="45" xfId="0" quotePrefix="1" applyFont="1" applyBorder="1" applyAlignment="1" applyProtection="1">
      <alignment horizontal="left"/>
      <protection locked="0"/>
    </xf>
    <xf numFmtId="0" fontId="2" fillId="0" borderId="52" xfId="0" applyFont="1" applyBorder="1" applyAlignment="1" applyProtection="1">
      <alignment horizontal="left"/>
      <protection locked="0"/>
    </xf>
    <xf numFmtId="0" fontId="2" fillId="0" borderId="31" xfId="0" applyFont="1" applyBorder="1" applyAlignment="1" applyProtection="1">
      <alignment horizontal="left"/>
      <protection locked="0"/>
    </xf>
    <xf numFmtId="0" fontId="2" fillId="0" borderId="61" xfId="0" applyFont="1" applyBorder="1" applyAlignment="1" applyProtection="1">
      <alignment horizontal="left"/>
      <protection locked="0"/>
    </xf>
    <xf numFmtId="0" fontId="2" fillId="0" borderId="38" xfId="0" applyFont="1" applyBorder="1" applyAlignment="1" applyProtection="1">
      <alignment horizontal="left"/>
      <protection locked="0"/>
    </xf>
    <xf numFmtId="0" fontId="0" fillId="0" borderId="32" xfId="0" applyBorder="1" applyAlignment="1">
      <alignment horizontal="center" vertical="center"/>
    </xf>
    <xf numFmtId="0" fontId="0" fillId="0" borderId="42" xfId="0" applyBorder="1" applyAlignment="1">
      <alignment horizontal="center"/>
    </xf>
    <xf numFmtId="3" fontId="0" fillId="12" borderId="43" xfId="0" applyNumberFormat="1" applyFill="1" applyBorder="1"/>
    <xf numFmtId="3" fontId="2" fillId="12" borderId="45" xfId="0" applyNumberFormat="1" applyFont="1" applyFill="1" applyBorder="1"/>
    <xf numFmtId="3" fontId="26" fillId="13" borderId="45" xfId="0" applyNumberFormat="1" applyFont="1" applyFill="1" applyBorder="1"/>
    <xf numFmtId="0" fontId="2" fillId="9" borderId="0" xfId="0" applyFont="1" applyFill="1" applyAlignment="1">
      <alignment horizontal="center"/>
    </xf>
    <xf numFmtId="3" fontId="26" fillId="0" borderId="0" xfId="0" applyNumberFormat="1" applyFont="1"/>
    <xf numFmtId="3" fontId="0" fillId="11" borderId="39" xfId="0" applyNumberFormat="1" applyFill="1" applyBorder="1"/>
    <xf numFmtId="0" fontId="0" fillId="0" borderId="0" xfId="0" applyAlignment="1">
      <alignment horizontal="center"/>
    </xf>
    <xf numFmtId="3" fontId="0" fillId="13" borderId="62" xfId="0" applyNumberFormat="1" applyFill="1" applyBorder="1"/>
    <xf numFmtId="0" fontId="22" fillId="0" borderId="45" xfId="0" quotePrefix="1" applyFont="1" applyBorder="1" applyAlignment="1">
      <alignment horizontal="left"/>
    </xf>
    <xf numFmtId="3" fontId="2" fillId="13" borderId="45" xfId="0" applyNumberFormat="1" applyFont="1" applyFill="1" applyBorder="1"/>
    <xf numFmtId="0" fontId="23" fillId="0" borderId="46" xfId="0" applyFont="1" applyBorder="1"/>
    <xf numFmtId="3" fontId="31" fillId="0" borderId="56" xfId="0" quotePrefix="1" applyNumberFormat="1" applyFont="1" applyBorder="1" applyAlignment="1">
      <alignment horizontal="right"/>
    </xf>
    <xf numFmtId="3" fontId="26" fillId="13" borderId="48" xfId="0" applyNumberFormat="1" applyFont="1" applyFill="1" applyBorder="1"/>
    <xf numFmtId="3" fontId="0" fillId="11" borderId="41" xfId="0" applyNumberFormat="1" applyFill="1" applyBorder="1"/>
    <xf numFmtId="0" fontId="26" fillId="0" borderId="0" xfId="0" applyFont="1" applyAlignment="1" applyProtection="1">
      <alignment horizontal="center"/>
      <protection locked="0"/>
    </xf>
    <xf numFmtId="0" fontId="2" fillId="9" borderId="54" xfId="0" quotePrefix="1" applyFont="1" applyFill="1" applyBorder="1" applyAlignment="1">
      <alignment horizontal="left"/>
    </xf>
    <xf numFmtId="0" fontId="0" fillId="0" borderId="46" xfId="0" applyBorder="1"/>
    <xf numFmtId="3" fontId="27" fillId="0" borderId="56" xfId="0" quotePrefix="1" applyNumberFormat="1" applyFont="1" applyBorder="1" applyAlignment="1">
      <alignment horizontal="right"/>
    </xf>
    <xf numFmtId="3" fontId="0" fillId="0" borderId="39" xfId="0" applyNumberFormat="1" applyBorder="1" applyAlignment="1" applyProtection="1">
      <alignment horizontal="center"/>
      <protection locked="0"/>
    </xf>
    <xf numFmtId="3" fontId="0" fillId="0" borderId="65" xfId="0" applyNumberFormat="1" applyBorder="1" applyAlignment="1" applyProtection="1">
      <alignment horizontal="center"/>
      <protection locked="0"/>
    </xf>
    <xf numFmtId="3" fontId="0" fillId="0" borderId="32" xfId="0" applyNumberFormat="1" applyBorder="1" applyProtection="1">
      <protection locked="0"/>
    </xf>
    <xf numFmtId="3" fontId="0" fillId="0" borderId="61" xfId="0" applyNumberFormat="1" applyBorder="1" applyAlignment="1" applyProtection="1">
      <alignment horizontal="center"/>
      <protection locked="0"/>
    </xf>
    <xf numFmtId="3" fontId="0" fillId="0" borderId="65" xfId="0" applyNumberFormat="1" applyBorder="1" applyAlignment="1">
      <alignment horizontal="center"/>
    </xf>
    <xf numFmtId="3" fontId="0" fillId="14" borderId="30" xfId="0" applyNumberFormat="1" applyFill="1" applyBorder="1"/>
    <xf numFmtId="3" fontId="0" fillId="0" borderId="61" xfId="0" applyNumberForma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3" fontId="0" fillId="14" borderId="32" xfId="0" applyNumberFormat="1" applyFill="1" applyBorder="1"/>
    <xf numFmtId="4" fontId="0" fillId="0" borderId="65" xfId="0" applyNumberFormat="1" applyBorder="1" applyAlignment="1">
      <alignment horizontal="center"/>
    </xf>
    <xf numFmtId="4" fontId="0" fillId="0" borderId="61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4" fontId="2" fillId="0" borderId="65" xfId="0" applyNumberFormat="1" applyFont="1" applyBorder="1" applyAlignment="1">
      <alignment horizontal="center"/>
    </xf>
    <xf numFmtId="4" fontId="2" fillId="0" borderId="61" xfId="0" applyNumberFormat="1" applyFont="1" applyBorder="1" applyAlignment="1">
      <alignment horizontal="center"/>
    </xf>
    <xf numFmtId="4" fontId="27" fillId="0" borderId="61" xfId="0" applyNumberFormat="1" applyFont="1" applyBorder="1" applyAlignment="1">
      <alignment horizontal="center"/>
    </xf>
    <xf numFmtId="167" fontId="27" fillId="14" borderId="39" xfId="0" applyNumberFormat="1" applyFont="1" applyFill="1" applyBorder="1"/>
    <xf numFmtId="4" fontId="0" fillId="14" borderId="62" xfId="0" applyNumberFormat="1" applyFill="1" applyBorder="1" applyAlignment="1">
      <alignment horizontal="center"/>
    </xf>
    <xf numFmtId="4" fontId="0" fillId="14" borderId="58" xfId="0" applyNumberFormat="1" applyFill="1" applyBorder="1" applyAlignment="1">
      <alignment horizontal="center"/>
    </xf>
    <xf numFmtId="3" fontId="0" fillId="14" borderId="42" xfId="0" applyNumberFormat="1" applyFill="1" applyBorder="1"/>
    <xf numFmtId="3" fontId="0" fillId="14" borderId="44" xfId="0" applyNumberFormat="1" applyFill="1" applyBorder="1"/>
    <xf numFmtId="4" fontId="0" fillId="14" borderId="61" xfId="0" applyNumberFormat="1" applyFill="1" applyBorder="1" applyAlignment="1">
      <alignment horizontal="center"/>
    </xf>
    <xf numFmtId="0" fontId="0" fillId="11" borderId="34" xfId="0" applyFill="1" applyBorder="1" applyProtection="1">
      <protection locked="0"/>
    </xf>
    <xf numFmtId="0" fontId="23" fillId="4" borderId="3" xfId="0" applyFont="1" applyFill="1" applyBorder="1" applyAlignment="1" applyProtection="1">
      <alignment horizontal="left"/>
      <protection locked="0"/>
    </xf>
    <xf numFmtId="3" fontId="0" fillId="11" borderId="31" xfId="0" applyNumberFormat="1" applyFill="1" applyBorder="1"/>
    <xf numFmtId="0" fontId="0" fillId="0" borderId="78" xfId="0" applyBorder="1" applyProtection="1">
      <protection locked="0"/>
    </xf>
    <xf numFmtId="0" fontId="0" fillId="11" borderId="84" xfId="0" applyFill="1" applyBorder="1" applyProtection="1">
      <protection locked="0"/>
    </xf>
    <xf numFmtId="0" fontId="0" fillId="11" borderId="85" xfId="0" applyFill="1" applyBorder="1" applyProtection="1">
      <protection locked="0"/>
    </xf>
    <xf numFmtId="0" fontId="0" fillId="11" borderId="86" xfId="0" applyFill="1" applyBorder="1" applyProtection="1">
      <protection locked="0"/>
    </xf>
    <xf numFmtId="3" fontId="0" fillId="11" borderId="45" xfId="0" applyNumberFormat="1" applyFill="1" applyBorder="1"/>
    <xf numFmtId="0" fontId="7" fillId="5" borderId="0" xfId="0" applyFont="1" applyFill="1"/>
    <xf numFmtId="0" fontId="7" fillId="0" borderId="11" xfId="0" applyFont="1" applyBorder="1"/>
    <xf numFmtId="0" fontId="22" fillId="0" borderId="0" xfId="0" quotePrefix="1" applyFont="1" applyAlignment="1">
      <alignment horizontal="right"/>
    </xf>
    <xf numFmtId="0" fontId="8" fillId="0" borderId="0" xfId="0" applyFont="1"/>
    <xf numFmtId="42" fontId="8" fillId="7" borderId="21" xfId="0" applyNumberFormat="1" applyFont="1" applyFill="1" applyBorder="1" applyAlignment="1">
      <alignment horizontal="right"/>
    </xf>
    <xf numFmtId="0" fontId="17" fillId="3" borderId="0" xfId="0" applyFont="1" applyFill="1" applyAlignment="1">
      <alignment horizontal="left" wrapText="1"/>
    </xf>
    <xf numFmtId="0" fontId="8" fillId="0" borderId="12" xfId="0" applyFont="1" applyBorder="1"/>
    <xf numFmtId="0" fontId="8" fillId="5" borderId="0" xfId="0" applyFont="1" applyFill="1"/>
    <xf numFmtId="0" fontId="23" fillId="0" borderId="0" xfId="0" quotePrefix="1" applyFont="1"/>
    <xf numFmtId="0" fontId="8" fillId="0" borderId="0" xfId="0" applyFont="1" applyAlignment="1">
      <alignment horizontal="right"/>
    </xf>
    <xf numFmtId="0" fontId="2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0" borderId="13" xfId="0" applyFont="1" applyBorder="1"/>
    <xf numFmtId="0" fontId="8" fillId="0" borderId="14" xfId="0" applyFont="1" applyBorder="1"/>
    <xf numFmtId="0" fontId="8" fillId="0" borderId="14" xfId="0" applyFont="1" applyBorder="1" applyAlignment="1">
      <alignment horizontal="right"/>
    </xf>
    <xf numFmtId="0" fontId="8" fillId="0" borderId="16" xfId="0" applyFont="1" applyBorder="1"/>
    <xf numFmtId="0" fontId="8" fillId="5" borderId="0" xfId="0" applyFont="1" applyFill="1" applyAlignment="1">
      <alignment horizontal="right"/>
    </xf>
    <xf numFmtId="0" fontId="7" fillId="0" borderId="0" xfId="0" applyFont="1"/>
    <xf numFmtId="0" fontId="23" fillId="0" borderId="0" xfId="0" applyFont="1"/>
    <xf numFmtId="0" fontId="17" fillId="3" borderId="0" xfId="0" quotePrefix="1" applyFont="1" applyFill="1" applyAlignment="1">
      <alignment horizontal="left" wrapText="1"/>
    </xf>
    <xf numFmtId="165" fontId="11" fillId="0" borderId="0" xfId="0" applyNumberFormat="1" applyFont="1" applyAlignment="1">
      <alignment horizontal="left"/>
    </xf>
    <xf numFmtId="0" fontId="23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42" fontId="8" fillId="0" borderId="0" xfId="0" applyNumberFormat="1" applyFont="1" applyAlignment="1">
      <alignment horizontal="left"/>
    </xf>
    <xf numFmtId="0" fontId="24" fillId="3" borderId="0" xfId="0" quotePrefix="1" applyFont="1" applyFill="1" applyAlignment="1">
      <alignment horizontal="left" wrapText="1"/>
    </xf>
    <xf numFmtId="0" fontId="20" fillId="3" borderId="0" xfId="0" quotePrefix="1" applyFont="1" applyFill="1" applyAlignment="1">
      <alignment horizontal="left" wrapText="1"/>
    </xf>
    <xf numFmtId="42" fontId="22" fillId="0" borderId="0" xfId="0" applyNumberFormat="1" applyFont="1" applyAlignment="1">
      <alignment horizontal="left"/>
    </xf>
    <xf numFmtId="0" fontId="12" fillId="0" borderId="0" xfId="0" applyFont="1" applyAlignment="1">
      <alignment horizontal="left" wrapText="1"/>
    </xf>
    <xf numFmtId="42" fontId="8" fillId="7" borderId="0" xfId="0" applyNumberFormat="1" applyFont="1" applyFill="1" applyAlignment="1">
      <alignment horizontal="left"/>
    </xf>
    <xf numFmtId="0" fontId="8" fillId="0" borderId="18" xfId="0" applyFont="1" applyBorder="1" applyAlignment="1">
      <alignment horizontal="left"/>
    </xf>
    <xf numFmtId="166" fontId="22" fillId="7" borderId="18" xfId="0" applyNumberFormat="1" applyFont="1" applyFill="1" applyBorder="1" applyAlignment="1">
      <alignment horizontal="left"/>
    </xf>
    <xf numFmtId="166" fontId="8" fillId="0" borderId="0" xfId="0" applyNumberFormat="1" applyFont="1" applyAlignment="1">
      <alignment horizontal="left"/>
    </xf>
    <xf numFmtId="0" fontId="16" fillId="3" borderId="0" xfId="0" applyFont="1" applyFill="1"/>
    <xf numFmtId="0" fontId="7" fillId="0" borderId="3" xfId="0" applyFont="1" applyBorder="1" applyAlignment="1">
      <alignment horizontal="left"/>
    </xf>
    <xf numFmtId="0" fontId="22" fillId="0" borderId="11" xfId="0" applyFont="1" applyBorder="1" applyAlignment="1">
      <alignment horizontal="center"/>
    </xf>
    <xf numFmtId="0" fontId="5" fillId="3" borderId="0" xfId="0" applyFont="1" applyFill="1" applyAlignment="1">
      <alignment horizontal="left" wrapText="1"/>
    </xf>
    <xf numFmtId="0" fontId="7" fillId="0" borderId="6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49" fontId="18" fillId="0" borderId="20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49" fontId="18" fillId="0" borderId="19" xfId="0" applyNumberFormat="1" applyFont="1" applyBorder="1" applyAlignment="1">
      <alignment horizontal="left"/>
    </xf>
    <xf numFmtId="49" fontId="9" fillId="0" borderId="19" xfId="0" applyNumberFormat="1" applyFont="1" applyBorder="1" applyAlignment="1">
      <alignment horizontal="left"/>
    </xf>
    <xf numFmtId="0" fontId="7" fillId="0" borderId="9" xfId="0" applyFont="1" applyBorder="1"/>
    <xf numFmtId="0" fontId="8" fillId="0" borderId="10" xfId="0" applyFont="1" applyBorder="1"/>
    <xf numFmtId="0" fontId="8" fillId="0" borderId="10" xfId="0" applyFont="1" applyBorder="1" applyAlignment="1">
      <alignment horizontal="right"/>
    </xf>
    <xf numFmtId="0" fontId="8" fillId="0" borderId="15" xfId="0" applyFont="1" applyBorder="1"/>
    <xf numFmtId="0" fontId="1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3" borderId="5" xfId="0" applyFont="1" applyFill="1" applyBorder="1" applyAlignment="1">
      <alignment wrapText="1"/>
    </xf>
    <xf numFmtId="0" fontId="2" fillId="5" borderId="0" xfId="0" applyFont="1" applyFill="1"/>
    <xf numFmtId="0" fontId="0" fillId="0" borderId="11" xfId="0" applyBorder="1"/>
    <xf numFmtId="0" fontId="2" fillId="0" borderId="0" xfId="0" applyFont="1"/>
    <xf numFmtId="3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0" fillId="0" borderId="12" xfId="0" applyBorder="1"/>
    <xf numFmtId="0" fontId="0" fillId="5" borderId="0" xfId="0" applyFill="1"/>
    <xf numFmtId="3" fontId="0" fillId="7" borderId="0" xfId="0" applyNumberFormat="1" applyFill="1"/>
    <xf numFmtId="0" fontId="0" fillId="0" borderId="13" xfId="0" applyBorder="1"/>
    <xf numFmtId="0" fontId="0" fillId="0" borderId="14" xfId="0" applyBorder="1"/>
    <xf numFmtId="3" fontId="0" fillId="0" borderId="14" xfId="0" applyNumberFormat="1" applyBorder="1" applyAlignment="1">
      <alignment wrapText="1"/>
    </xf>
    <xf numFmtId="3" fontId="0" fillId="0" borderId="14" xfId="0" applyNumberFormat="1" applyBorder="1"/>
    <xf numFmtId="0" fontId="0" fillId="0" borderId="14" xfId="0" applyBorder="1" applyAlignment="1">
      <alignment wrapText="1"/>
    </xf>
    <xf numFmtId="0" fontId="0" fillId="0" borderId="16" xfId="0" applyBorder="1"/>
    <xf numFmtId="49" fontId="0" fillId="5" borderId="0" xfId="0" applyNumberFormat="1" applyFill="1" applyAlignment="1">
      <alignment wrapText="1"/>
    </xf>
    <xf numFmtId="0" fontId="0" fillId="5" borderId="0" xfId="0" applyFill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0" fillId="6" borderId="8" xfId="0" applyFont="1" applyFill="1" applyBorder="1" applyAlignment="1">
      <alignment horizontal="left" vertical="top" wrapText="1"/>
    </xf>
    <xf numFmtId="3" fontId="0" fillId="7" borderId="21" xfId="0" applyNumberFormat="1" applyFill="1" applyBorder="1"/>
    <xf numFmtId="0" fontId="12" fillId="6" borderId="8" xfId="0" applyFont="1" applyFill="1" applyBorder="1" applyAlignment="1">
      <alignment horizontal="left" vertical="top" wrapText="1"/>
    </xf>
    <xf numFmtId="3" fontId="0" fillId="7" borderId="1" xfId="0" applyNumberFormat="1" applyFill="1" applyBorder="1" applyAlignment="1">
      <alignment wrapText="1"/>
    </xf>
    <xf numFmtId="3" fontId="0" fillId="7" borderId="0" xfId="0" applyNumberFormat="1" applyFill="1" applyAlignment="1">
      <alignment wrapText="1"/>
    </xf>
    <xf numFmtId="0" fontId="20" fillId="0" borderId="8" xfId="0" applyFont="1" applyBorder="1" applyAlignment="1">
      <alignment horizontal="left" vertical="top" wrapText="1"/>
    </xf>
    <xf numFmtId="0" fontId="19" fillId="3" borderId="4" xfId="0" applyFont="1" applyFill="1" applyBorder="1" applyAlignment="1">
      <alignment horizontal="left" wrapText="1"/>
    </xf>
    <xf numFmtId="3" fontId="0" fillId="7" borderId="3" xfId="0" applyNumberFormat="1" applyFill="1" applyBorder="1"/>
    <xf numFmtId="0" fontId="2" fillId="0" borderId="6" xfId="0" applyFont="1" applyBorder="1"/>
    <xf numFmtId="0" fontId="0" fillId="0" borderId="6" xfId="0" applyBorder="1"/>
    <xf numFmtId="3" fontId="0" fillId="0" borderId="6" xfId="0" applyNumberFormat="1" applyBorder="1" applyAlignment="1">
      <alignment wrapText="1"/>
    </xf>
    <xf numFmtId="3" fontId="0" fillId="0" borderId="6" xfId="0" applyNumberFormat="1" applyBorder="1"/>
    <xf numFmtId="0" fontId="5" fillId="2" borderId="4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19" fillId="2" borderId="4" xfId="0" applyFont="1" applyFill="1" applyBorder="1" applyAlignment="1">
      <alignment vertical="top" wrapText="1"/>
    </xf>
    <xf numFmtId="49" fontId="0" fillId="0" borderId="6" xfId="0" applyNumberFormat="1" applyBorder="1" applyAlignment="1">
      <alignment wrapText="1"/>
    </xf>
    <xf numFmtId="0" fontId="2" fillId="0" borderId="7" xfId="0" applyFont="1" applyBorder="1"/>
    <xf numFmtId="0" fontId="0" fillId="0" borderId="7" xfId="0" applyBorder="1"/>
    <xf numFmtId="49" fontId="0" fillId="0" borderId="7" xfId="0" applyNumberFormat="1" applyBorder="1" applyAlignment="1">
      <alignment wrapText="1"/>
    </xf>
    <xf numFmtId="0" fontId="19" fillId="3" borderId="4" xfId="0" applyFont="1" applyFill="1" applyBorder="1" applyAlignment="1">
      <alignment wrapText="1"/>
    </xf>
    <xf numFmtId="0" fontId="0" fillId="0" borderId="5" xfId="0" applyBorder="1"/>
    <xf numFmtId="0" fontId="0" fillId="0" borderId="19" xfId="0" applyBorder="1"/>
    <xf numFmtId="0" fontId="16" fillId="5" borderId="0" xfId="0" applyFont="1" applyFill="1"/>
    <xf numFmtId="0" fontId="17" fillId="5" borderId="0" xfId="0" applyFont="1" applyFill="1"/>
    <xf numFmtId="49" fontId="17" fillId="5" borderId="0" xfId="0" applyNumberFormat="1" applyFont="1" applyFill="1" applyAlignment="1">
      <alignment wrapText="1"/>
    </xf>
    <xf numFmtId="0" fontId="17" fillId="5" borderId="0" xfId="0" applyFont="1" applyFill="1" applyAlignment="1">
      <alignment wrapText="1"/>
    </xf>
    <xf numFmtId="0" fontId="0" fillId="0" borderId="9" xfId="0" applyBorder="1"/>
    <xf numFmtId="0" fontId="0" fillId="0" borderId="10" xfId="0" applyBorder="1"/>
    <xf numFmtId="49" fontId="0" fillId="0" borderId="10" xfId="0" applyNumberForma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5" xfId="0" applyBorder="1"/>
    <xf numFmtId="0" fontId="22" fillId="0" borderId="6" xfId="0" applyFont="1" applyBorder="1" applyAlignment="1">
      <alignment horizontal="left"/>
    </xf>
    <xf numFmtId="2" fontId="2" fillId="14" borderId="37" xfId="0" applyNumberFormat="1" applyFont="1" applyFill="1" applyBorder="1"/>
    <xf numFmtId="0" fontId="12" fillId="2" borderId="17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0" fontId="20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7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14" fillId="0" borderId="0" xfId="0" applyFont="1" applyAlignment="1">
      <alignment horizontal="left" wrapText="1"/>
    </xf>
    <xf numFmtId="0" fontId="12" fillId="2" borderId="4" xfId="0" applyFont="1" applyFill="1" applyBorder="1" applyAlignment="1">
      <alignment horizontal="left" wrapText="1"/>
    </xf>
    <xf numFmtId="0" fontId="19" fillId="6" borderId="0" xfId="0" applyFont="1" applyFill="1" applyAlignment="1">
      <alignment wrapText="1"/>
    </xf>
    <xf numFmtId="0" fontId="0" fillId="6" borderId="6" xfId="0" applyFill="1" applyBorder="1" applyAlignment="1">
      <alignment wrapText="1"/>
    </xf>
    <xf numFmtId="0" fontId="19" fillId="0" borderId="0" xfId="0" applyFont="1" applyAlignment="1">
      <alignment wrapText="1"/>
    </xf>
    <xf numFmtId="0" fontId="0" fillId="0" borderId="6" xfId="0" applyBorder="1" applyAlignment="1">
      <alignment wrapText="1"/>
    </xf>
    <xf numFmtId="3" fontId="29" fillId="10" borderId="46" xfId="0" applyNumberFormat="1" applyFont="1" applyFill="1" applyBorder="1" applyAlignment="1" applyProtection="1">
      <alignment horizontal="center"/>
      <protection locked="0"/>
    </xf>
    <xf numFmtId="3" fontId="29" fillId="10" borderId="59" xfId="0" applyNumberFormat="1" applyFont="1" applyFill="1" applyBorder="1" applyAlignment="1" applyProtection="1">
      <alignment horizontal="center"/>
      <protection locked="0"/>
    </xf>
    <xf numFmtId="3" fontId="29" fillId="10" borderId="60" xfId="0" applyNumberFormat="1" applyFont="1" applyFill="1" applyBorder="1" applyAlignment="1" applyProtection="1">
      <alignment horizontal="center"/>
      <protection locked="0"/>
    </xf>
    <xf numFmtId="3" fontId="29" fillId="10" borderId="56" xfId="0" applyNumberFormat="1" applyFont="1" applyFill="1" applyBorder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3" fontId="27" fillId="0" borderId="50" xfId="0" applyNumberFormat="1" applyFont="1" applyBorder="1" applyAlignment="1" applyProtection="1">
      <alignment horizontal="center"/>
      <protection locked="0"/>
    </xf>
    <xf numFmtId="3" fontId="27" fillId="0" borderId="71" xfId="0" applyNumberFormat="1" applyFont="1" applyBorder="1" applyAlignment="1" applyProtection="1">
      <alignment horizontal="center"/>
      <protection locked="0"/>
    </xf>
    <xf numFmtId="3" fontId="27" fillId="0" borderId="73" xfId="0" applyNumberFormat="1" applyFont="1" applyBorder="1" applyAlignment="1" applyProtection="1">
      <alignment horizontal="center"/>
      <protection locked="0"/>
    </xf>
    <xf numFmtId="3" fontId="27" fillId="0" borderId="63" xfId="0" applyNumberFormat="1" applyFont="1" applyBorder="1" applyAlignment="1" applyProtection="1">
      <alignment horizontal="center"/>
      <protection locked="0"/>
    </xf>
    <xf numFmtId="3" fontId="27" fillId="0" borderId="55" xfId="0" applyNumberFormat="1" applyFont="1" applyBorder="1" applyAlignment="1" applyProtection="1">
      <alignment horizontal="center"/>
      <protection locked="0"/>
    </xf>
    <xf numFmtId="3" fontId="27" fillId="0" borderId="38" xfId="0" applyNumberFormat="1" applyFont="1" applyBorder="1" applyAlignment="1" applyProtection="1">
      <alignment horizontal="center"/>
      <protection locked="0"/>
    </xf>
    <xf numFmtId="3" fontId="27" fillId="0" borderId="80" xfId="0" applyNumberFormat="1" applyFont="1" applyBorder="1" applyAlignment="1" applyProtection="1">
      <alignment horizontal="center"/>
      <protection locked="0"/>
    </xf>
    <xf numFmtId="3" fontId="27" fillId="0" borderId="1" xfId="0" applyNumberFormat="1" applyFont="1" applyBorder="1" applyAlignment="1" applyProtection="1">
      <alignment horizontal="center"/>
      <protection locked="0"/>
    </xf>
    <xf numFmtId="3" fontId="27" fillId="0" borderId="31" xfId="0" applyNumberFormat="1" applyFont="1" applyBorder="1" applyAlignment="1" applyProtection="1">
      <alignment horizontal="center"/>
      <protection locked="0"/>
    </xf>
  </cellXfs>
  <cellStyles count="3">
    <cellStyle name="Hyperlink" xfId="1" builtinId="8"/>
    <cellStyle name="Normal 2" xfId="2" xr:uid="{219B8315-17A0-4DA1-8027-A83299E9BC0F}"/>
    <cellStyle name="Standaard" xfId="0" builtinId="0"/>
  </cellStyles>
  <dxfs count="0"/>
  <tableStyles count="0" defaultTableStyle="TableStyleMedium2" defaultPivotStyle="PivotStyleLight16"/>
  <colors>
    <mruColors>
      <color rgb="FFFF3300"/>
      <color rgb="FF162D56"/>
      <color rgb="FFC2D3EF"/>
      <color rgb="FFFF6D04"/>
      <color rgb="FF3872D6"/>
      <color rgb="FF165D56"/>
      <color rgb="FFF275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DE0D6-2112-4679-837E-9AA70E4472E4}">
  <sheetPr>
    <pageSetUpPr fitToPage="1"/>
  </sheetPr>
  <dimension ref="A1:I49"/>
  <sheetViews>
    <sheetView showGridLines="0" topLeftCell="A2" zoomScale="110" zoomScaleNormal="110" workbookViewId="0">
      <selection activeCell="E13" sqref="E13"/>
    </sheetView>
  </sheetViews>
  <sheetFormatPr defaultColWidth="8.6640625" defaultRowHeight="12.75" customHeight="1" x14ac:dyDescent="0.3"/>
  <cols>
    <col min="1" max="2" width="4.109375" style="320" customWidth="1"/>
    <col min="3" max="3" width="42.6640625" style="306" customWidth="1"/>
    <col min="4" max="4" width="2.109375" style="306" customWidth="1"/>
    <col min="5" max="5" width="28" style="312" bestFit="1" customWidth="1"/>
    <col min="6" max="6" width="3.88671875" style="306" customWidth="1"/>
    <col min="7" max="7" width="113.109375" style="306" customWidth="1"/>
    <col min="8" max="8" width="3.6640625" style="306" customWidth="1"/>
    <col min="9" max="9" width="4.44140625" style="306" customWidth="1"/>
    <col min="10" max="16384" width="8.6640625" style="306"/>
  </cols>
  <sheetData>
    <row r="1" spans="1:9" ht="12.75" customHeight="1" x14ac:dyDescent="0.3">
      <c r="A1" s="303"/>
      <c r="B1" s="303"/>
      <c r="C1" s="310"/>
      <c r="D1" s="310"/>
      <c r="E1" s="319"/>
      <c r="F1" s="310"/>
      <c r="G1" s="310"/>
      <c r="H1" s="310"/>
      <c r="I1" s="310"/>
    </row>
    <row r="2" spans="1:9" ht="12.75" customHeight="1" x14ac:dyDescent="0.3">
      <c r="A2" s="303"/>
      <c r="B2" s="348"/>
      <c r="C2" s="349"/>
      <c r="D2" s="349"/>
      <c r="E2" s="350"/>
      <c r="F2" s="349"/>
      <c r="G2" s="349"/>
      <c r="H2" s="351"/>
      <c r="I2" s="310"/>
    </row>
    <row r="3" spans="1:9" ht="18" x14ac:dyDescent="0.35">
      <c r="A3" s="303"/>
      <c r="B3" s="304"/>
      <c r="C3" s="352" t="s">
        <v>0</v>
      </c>
      <c r="D3" s="353"/>
      <c r="E3" s="353"/>
      <c r="F3" s="325"/>
      <c r="G3" s="354" t="s">
        <v>1</v>
      </c>
      <c r="H3" s="309"/>
      <c r="I3" s="310"/>
    </row>
    <row r="4" spans="1:9" ht="14.4" x14ac:dyDescent="0.3">
      <c r="A4" s="303"/>
      <c r="B4" s="304"/>
      <c r="C4" s="409" t="s">
        <v>2</v>
      </c>
      <c r="D4" s="409"/>
      <c r="E4" s="409"/>
      <c r="F4" s="325"/>
      <c r="H4" s="309"/>
      <c r="I4" s="310"/>
    </row>
    <row r="5" spans="1:9" ht="12.75" customHeight="1" x14ac:dyDescent="0.3">
      <c r="A5" s="303"/>
      <c r="B5" s="304"/>
      <c r="C5" s="325"/>
      <c r="D5" s="325"/>
      <c r="E5" s="325"/>
      <c r="F5" s="325"/>
      <c r="G5" s="406" t="s">
        <v>3</v>
      </c>
      <c r="H5" s="309"/>
      <c r="I5" s="310"/>
    </row>
    <row r="6" spans="1:9" ht="15" customHeight="1" x14ac:dyDescent="0.3">
      <c r="A6" s="303"/>
      <c r="B6" s="304"/>
      <c r="C6" s="347" t="s">
        <v>4</v>
      </c>
      <c r="D6" s="325"/>
      <c r="E6" s="2"/>
      <c r="F6" s="325"/>
      <c r="G6" s="406"/>
      <c r="H6" s="309"/>
      <c r="I6" s="310"/>
    </row>
    <row r="7" spans="1:9" ht="14.4" x14ac:dyDescent="0.3">
      <c r="A7" s="303"/>
      <c r="B7" s="304"/>
      <c r="C7" s="346" t="s">
        <v>5</v>
      </c>
      <c r="D7" s="325"/>
      <c r="E7" s="3"/>
      <c r="F7" s="325"/>
      <c r="G7" s="406"/>
      <c r="H7" s="309"/>
      <c r="I7" s="310"/>
    </row>
    <row r="8" spans="1:9" ht="14.4" x14ac:dyDescent="0.3">
      <c r="A8" s="303"/>
      <c r="B8" s="304"/>
      <c r="C8" s="344" t="s">
        <v>6</v>
      </c>
      <c r="D8" s="345"/>
      <c r="E8" s="1"/>
      <c r="F8" s="325"/>
      <c r="G8" s="406"/>
      <c r="H8" s="309"/>
      <c r="I8" s="310"/>
    </row>
    <row r="9" spans="1:9" ht="12.75" customHeight="1" x14ac:dyDescent="0.3">
      <c r="A9" s="303"/>
      <c r="B9" s="304"/>
      <c r="C9" s="325"/>
      <c r="D9" s="325"/>
      <c r="E9" s="325"/>
      <c r="F9" s="325"/>
      <c r="H9" s="309"/>
      <c r="I9" s="310"/>
    </row>
    <row r="10" spans="1:9" ht="12.75" customHeight="1" x14ac:dyDescent="0.3">
      <c r="A10" s="303"/>
      <c r="B10" s="304"/>
      <c r="C10" s="325"/>
      <c r="D10" s="325"/>
      <c r="E10" s="325"/>
      <c r="F10" s="325"/>
      <c r="H10" s="309"/>
      <c r="I10" s="310"/>
    </row>
    <row r="11" spans="1:9" ht="15" customHeight="1" x14ac:dyDescent="0.3">
      <c r="A11" s="303"/>
      <c r="B11" s="304"/>
      <c r="C11" s="404" t="s">
        <v>7</v>
      </c>
      <c r="D11" s="340"/>
      <c r="E11" s="340"/>
      <c r="F11" s="325"/>
      <c r="G11" s="407" t="s">
        <v>8</v>
      </c>
      <c r="H11" s="309"/>
      <c r="I11" s="310"/>
    </row>
    <row r="12" spans="1:9" ht="14.4" x14ac:dyDescent="0.3">
      <c r="A12" s="303"/>
      <c r="B12" s="304"/>
      <c r="C12" s="341" t="s">
        <v>9</v>
      </c>
      <c r="D12" s="342"/>
      <c r="E12" s="343" t="s">
        <v>10</v>
      </c>
      <c r="F12" s="325"/>
      <c r="G12" s="408"/>
      <c r="H12" s="309"/>
      <c r="I12" s="310"/>
    </row>
    <row r="13" spans="1:9" ht="14.4" x14ac:dyDescent="0.3">
      <c r="A13" s="303"/>
      <c r="B13" s="338" t="s">
        <v>11</v>
      </c>
      <c r="C13" s="194"/>
      <c r="D13" s="325"/>
      <c r="E13" s="13"/>
      <c r="F13" s="325"/>
      <c r="G13" s="408"/>
      <c r="H13" s="309"/>
      <c r="I13" s="310"/>
    </row>
    <row r="14" spans="1:9" ht="14.4" x14ac:dyDescent="0.3">
      <c r="A14" s="303"/>
      <c r="B14" s="338" t="s">
        <v>12</v>
      </c>
      <c r="C14" s="194"/>
      <c r="D14" s="325"/>
      <c r="E14" s="13"/>
      <c r="F14" s="325"/>
      <c r="G14" s="408"/>
      <c r="H14" s="309"/>
      <c r="I14" s="310"/>
    </row>
    <row r="15" spans="1:9" ht="14.4" x14ac:dyDescent="0.3">
      <c r="A15" s="303"/>
      <c r="B15" s="338" t="s">
        <v>13</v>
      </c>
      <c r="C15" s="194"/>
      <c r="D15" s="325"/>
      <c r="E15" s="13"/>
      <c r="F15" s="325"/>
      <c r="G15" s="408"/>
      <c r="H15" s="309"/>
      <c r="I15" s="310"/>
    </row>
    <row r="16" spans="1:9" ht="14.4" x14ac:dyDescent="0.3">
      <c r="A16" s="303"/>
      <c r="B16" s="338" t="s">
        <v>14</v>
      </c>
      <c r="C16" s="194"/>
      <c r="D16" s="325"/>
      <c r="E16" s="13"/>
      <c r="F16" s="325"/>
      <c r="G16" s="339"/>
      <c r="H16" s="309"/>
      <c r="I16" s="310"/>
    </row>
    <row r="17" spans="1:9" ht="14.4" x14ac:dyDescent="0.3">
      <c r="A17" s="303"/>
      <c r="B17" s="338" t="s">
        <v>15</v>
      </c>
      <c r="C17" s="194"/>
      <c r="D17" s="325"/>
      <c r="E17" s="13"/>
      <c r="F17" s="325"/>
      <c r="G17" s="339"/>
      <c r="H17" s="309"/>
      <c r="I17" s="310"/>
    </row>
    <row r="18" spans="1:9" ht="14.4" x14ac:dyDescent="0.3">
      <c r="A18" s="303"/>
      <c r="B18" s="338" t="s">
        <v>16</v>
      </c>
      <c r="C18" s="194"/>
      <c r="D18" s="325"/>
      <c r="E18" s="13"/>
      <c r="F18" s="325"/>
      <c r="H18" s="309"/>
      <c r="I18" s="310"/>
    </row>
    <row r="19" spans="1:9" ht="14.4" x14ac:dyDescent="0.3">
      <c r="A19" s="303"/>
      <c r="B19" s="338" t="s">
        <v>17</v>
      </c>
      <c r="C19" s="194"/>
      <c r="D19" s="325"/>
      <c r="E19" s="13"/>
      <c r="F19" s="325"/>
      <c r="H19" s="309"/>
      <c r="I19" s="310"/>
    </row>
    <row r="20" spans="1:9" ht="14.4" x14ac:dyDescent="0.3">
      <c r="A20" s="303"/>
      <c r="B20" s="338" t="s">
        <v>18</v>
      </c>
      <c r="C20" s="194"/>
      <c r="D20" s="325"/>
      <c r="E20" s="13"/>
      <c r="F20" s="325"/>
      <c r="H20" s="309"/>
      <c r="I20" s="310"/>
    </row>
    <row r="21" spans="1:9" ht="14.4" x14ac:dyDescent="0.3">
      <c r="A21" s="303"/>
      <c r="B21" s="338" t="s">
        <v>19</v>
      </c>
      <c r="C21" s="296"/>
      <c r="D21" s="337"/>
      <c r="E21" s="16"/>
      <c r="F21" s="325"/>
      <c r="H21" s="309"/>
      <c r="I21" s="310"/>
    </row>
    <row r="22" spans="1:9" ht="14.4" x14ac:dyDescent="0.3">
      <c r="A22" s="303"/>
      <c r="B22" s="304"/>
      <c r="C22" s="333" t="s">
        <v>20</v>
      </c>
      <c r="D22" s="333"/>
      <c r="E22" s="334">
        <f>SUM(E13:E21)</f>
        <v>0</v>
      </c>
      <c r="F22" s="335"/>
      <c r="G22" s="336" t="s">
        <v>21</v>
      </c>
      <c r="H22" s="309"/>
      <c r="I22" s="310"/>
    </row>
    <row r="23" spans="1:9" ht="15" customHeight="1" x14ac:dyDescent="0.3">
      <c r="A23" s="303"/>
      <c r="B23" s="304"/>
      <c r="C23" s="326" t="s">
        <v>22</v>
      </c>
      <c r="D23" s="325"/>
      <c r="E23" s="14"/>
      <c r="G23" s="329" t="s">
        <v>23</v>
      </c>
      <c r="H23" s="309"/>
      <c r="I23" s="310"/>
    </row>
    <row r="24" spans="1:9" ht="15" customHeight="1" x14ac:dyDescent="0.3">
      <c r="A24" s="303"/>
      <c r="B24" s="304"/>
      <c r="C24" s="326"/>
      <c r="D24" s="325"/>
      <c r="E24" s="327"/>
      <c r="G24" s="328" t="s">
        <v>24</v>
      </c>
      <c r="H24" s="309"/>
      <c r="I24" s="310"/>
    </row>
    <row r="25" spans="1:9" ht="15" customHeight="1" x14ac:dyDescent="0.3">
      <c r="A25" s="303"/>
      <c r="B25" s="304"/>
      <c r="C25" s="326"/>
      <c r="D25" s="325"/>
      <c r="E25" s="327"/>
      <c r="G25" s="329" t="s">
        <v>25</v>
      </c>
      <c r="H25" s="309"/>
      <c r="I25" s="310"/>
    </row>
    <row r="26" spans="1:9" ht="15" customHeight="1" x14ac:dyDescent="0.3">
      <c r="A26" s="303"/>
      <c r="B26" s="304"/>
      <c r="C26" s="326" t="s">
        <v>26</v>
      </c>
      <c r="D26" s="325"/>
      <c r="E26" s="330"/>
      <c r="G26" s="331"/>
      <c r="H26" s="309"/>
      <c r="I26" s="310"/>
    </row>
    <row r="27" spans="1:9" ht="15" customHeight="1" x14ac:dyDescent="0.3">
      <c r="A27" s="303"/>
      <c r="B27" s="304"/>
      <c r="C27" s="324" t="s">
        <v>27</v>
      </c>
      <c r="D27" s="325"/>
      <c r="E27" s="332">
        <f>SUM(E23)</f>
        <v>0</v>
      </c>
      <c r="G27" s="331"/>
      <c r="H27" s="309"/>
      <c r="I27" s="310"/>
    </row>
    <row r="28" spans="1:9" ht="14.4" x14ac:dyDescent="0.3">
      <c r="A28" s="303"/>
      <c r="B28" s="304"/>
      <c r="C28" s="324" t="s">
        <v>28</v>
      </c>
      <c r="D28" s="325"/>
      <c r="E28" s="13"/>
      <c r="F28" s="323"/>
      <c r="G28" s="308" t="s">
        <v>29</v>
      </c>
      <c r="H28" s="309"/>
      <c r="I28" s="310"/>
    </row>
    <row r="29" spans="1:9" ht="12.75" customHeight="1" x14ac:dyDescent="0.3">
      <c r="A29" s="303"/>
      <c r="B29" s="304"/>
      <c r="C29" s="311" t="s">
        <v>30</v>
      </c>
      <c r="E29" s="13"/>
      <c r="G29" s="322" t="s">
        <v>31</v>
      </c>
      <c r="H29" s="309"/>
      <c r="I29" s="310"/>
    </row>
    <row r="30" spans="1:9" ht="12.75" customHeight="1" x14ac:dyDescent="0.3">
      <c r="A30" s="303"/>
      <c r="B30" s="304"/>
      <c r="C30" s="311" t="s">
        <v>32</v>
      </c>
      <c r="E30" s="13"/>
      <c r="G30" s="322" t="s">
        <v>33</v>
      </c>
      <c r="H30" s="309"/>
      <c r="I30" s="310"/>
    </row>
    <row r="31" spans="1:9" ht="12.75" customHeight="1" x14ac:dyDescent="0.3">
      <c r="A31" s="303"/>
      <c r="B31" s="304"/>
      <c r="C31" s="311" t="s">
        <v>34</v>
      </c>
      <c r="E31" s="13"/>
      <c r="G31" s="322" t="s">
        <v>35</v>
      </c>
      <c r="H31" s="309"/>
      <c r="I31" s="310"/>
    </row>
    <row r="32" spans="1:9" ht="12.75" customHeight="1" x14ac:dyDescent="0.3">
      <c r="A32" s="303"/>
      <c r="B32" s="304"/>
      <c r="C32" s="311" t="s">
        <v>36</v>
      </c>
      <c r="E32" s="13"/>
      <c r="G32" s="322" t="s">
        <v>37</v>
      </c>
      <c r="H32" s="309"/>
      <c r="I32" s="310"/>
    </row>
    <row r="33" spans="1:9" ht="12.75" customHeight="1" thickBot="1" x14ac:dyDescent="0.35">
      <c r="A33" s="303"/>
      <c r="B33" s="304"/>
      <c r="C33" s="305" t="s">
        <v>38</v>
      </c>
      <c r="E33" s="307">
        <f>SUM(E27:E32)</f>
        <v>0</v>
      </c>
      <c r="G33" s="308"/>
      <c r="H33" s="309"/>
      <c r="I33" s="310"/>
    </row>
    <row r="34" spans="1:9" ht="12.75" customHeight="1" thickTop="1" x14ac:dyDescent="0.3">
      <c r="A34" s="303"/>
      <c r="B34" s="304"/>
      <c r="C34" s="311"/>
      <c r="G34" s="313"/>
      <c r="H34" s="309"/>
      <c r="I34" s="310"/>
    </row>
    <row r="35" spans="1:9" ht="12.75" customHeight="1" x14ac:dyDescent="0.3">
      <c r="A35" s="303"/>
      <c r="B35" s="304"/>
      <c r="G35" s="314"/>
      <c r="H35" s="309"/>
      <c r="I35" s="310"/>
    </row>
    <row r="36" spans="1:9" ht="12.75" customHeight="1" x14ac:dyDescent="0.3">
      <c r="A36" s="303"/>
      <c r="B36" s="315"/>
      <c r="C36" s="316"/>
      <c r="D36" s="316"/>
      <c r="E36" s="317"/>
      <c r="F36" s="316"/>
      <c r="G36" s="316"/>
      <c r="H36" s="318"/>
      <c r="I36" s="310"/>
    </row>
    <row r="37" spans="1:9" ht="14.4" x14ac:dyDescent="0.3">
      <c r="A37" s="303"/>
      <c r="B37" s="310"/>
      <c r="C37" s="310"/>
      <c r="D37" s="310"/>
      <c r="E37" s="319"/>
      <c r="F37" s="310"/>
      <c r="G37" s="310"/>
      <c r="H37" s="310"/>
      <c r="I37" s="310"/>
    </row>
    <row r="43" spans="1:9" ht="12.75" customHeight="1" x14ac:dyDescent="0.3">
      <c r="C43" s="321"/>
    </row>
    <row r="45" spans="1:9" ht="12.75" customHeight="1" x14ac:dyDescent="0.3">
      <c r="G45" s="321"/>
    </row>
    <row r="46" spans="1:9" ht="12.75" customHeight="1" x14ac:dyDescent="0.3">
      <c r="G46" s="311"/>
    </row>
    <row r="49" spans="7:7" ht="12.75" customHeight="1" x14ac:dyDescent="0.3">
      <c r="G49" s="321"/>
    </row>
  </sheetData>
  <sheetProtection algorithmName="SHA-512" hashValue="lNJFWZEqcLOqa7YjaiJOhOQlm6HrMsv1+GT1XhY92F8eI7asE6KBFiVT1Cq+NCccAJAZ/qqh0HulN3rdx+KLNw==" saltValue="6BTzHQxIPpZVU0snRy73ug==" spinCount="100000" sheet="1" objects="1" scenarios="1"/>
  <mergeCells count="3">
    <mergeCell ref="G5:G8"/>
    <mergeCell ref="G11:G15"/>
    <mergeCell ref="C4:E4"/>
  </mergeCells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CFCAC-0A71-4205-BFB5-B863AD6AB00C}">
  <sheetPr>
    <pageSetUpPr fitToPage="1"/>
  </sheetPr>
  <dimension ref="A1:P58"/>
  <sheetViews>
    <sheetView showGridLines="0" tabSelected="1" zoomScale="115" zoomScaleNormal="115" workbookViewId="0">
      <selection activeCell="K16" sqref="K16"/>
    </sheetView>
  </sheetViews>
  <sheetFormatPr defaultColWidth="8.88671875" defaultRowHeight="15" customHeight="1" x14ac:dyDescent="0.3"/>
  <cols>
    <col min="1" max="2" width="3.88671875" style="357" customWidth="1"/>
    <col min="3" max="3" width="33.5546875" bestFit="1" customWidth="1"/>
    <col min="4" max="4" width="1.6640625" customWidth="1"/>
    <col min="5" max="5" width="16.44140625" style="371" customWidth="1"/>
    <col min="6" max="6" width="11.33203125" customWidth="1"/>
    <col min="7" max="7" width="11.5546875" customWidth="1"/>
    <col min="8" max="8" width="10.33203125" customWidth="1"/>
    <col min="9" max="9" width="14.109375" bestFit="1" customWidth="1"/>
    <col min="10" max="10" width="10.6640625" customWidth="1"/>
    <col min="11" max="11" width="14.109375" bestFit="1" customWidth="1"/>
    <col min="12" max="12" width="10.109375" customWidth="1"/>
    <col min="13" max="13" width="2.109375" customWidth="1"/>
    <col min="14" max="14" width="74.5546875" style="372" customWidth="1"/>
    <col min="15" max="15" width="1.44140625" style="372" customWidth="1"/>
    <col min="16" max="16" width="4.33203125" customWidth="1"/>
  </cols>
  <sheetData>
    <row r="1" spans="1:16" ht="15" customHeight="1" x14ac:dyDescent="0.3">
      <c r="A1" s="395"/>
      <c r="B1" s="395"/>
      <c r="C1" s="396"/>
      <c r="D1" s="396"/>
      <c r="E1" s="397"/>
      <c r="F1" s="396"/>
      <c r="G1" s="396"/>
      <c r="H1" s="396"/>
      <c r="I1" s="396"/>
      <c r="J1" s="396"/>
      <c r="K1" s="396"/>
      <c r="L1" s="396"/>
      <c r="M1" s="396"/>
      <c r="N1" s="398"/>
      <c r="O1" s="398"/>
      <c r="P1" s="396"/>
    </row>
    <row r="2" spans="1:16" ht="15" customHeight="1" x14ac:dyDescent="0.3">
      <c r="A2" s="395"/>
      <c r="B2" s="399"/>
      <c r="C2" s="400"/>
      <c r="D2" s="400"/>
      <c r="E2" s="401"/>
      <c r="F2" s="400"/>
      <c r="G2" s="400"/>
      <c r="H2" s="400"/>
      <c r="I2" s="400"/>
      <c r="J2" s="400"/>
      <c r="K2" s="400"/>
      <c r="L2" s="400"/>
      <c r="M2" s="400"/>
      <c r="N2" s="402"/>
      <c r="O2" s="403"/>
      <c r="P2" s="396"/>
    </row>
    <row r="3" spans="1:16" ht="15" customHeight="1" x14ac:dyDescent="0.35">
      <c r="A3" s="355"/>
      <c r="B3" s="356"/>
      <c r="C3" s="414" t="s">
        <v>39</v>
      </c>
      <c r="D3" s="414"/>
      <c r="E3" s="414"/>
      <c r="O3" s="360"/>
      <c r="P3" s="361"/>
    </row>
    <row r="4" spans="1:16" ht="15" customHeight="1" x14ac:dyDescent="0.3">
      <c r="A4" s="355"/>
      <c r="B4" s="356"/>
      <c r="C4" s="409" t="s">
        <v>40</v>
      </c>
      <c r="D4" s="409"/>
      <c r="E4" s="409"/>
      <c r="O4" s="360"/>
      <c r="P4" s="361"/>
    </row>
    <row r="5" spans="1:16" ht="15" customHeight="1" x14ac:dyDescent="0.3">
      <c r="A5" s="355"/>
      <c r="B5" s="356"/>
      <c r="G5" s="415" t="s">
        <v>41</v>
      </c>
      <c r="H5" s="415"/>
      <c r="I5" s="415"/>
      <c r="J5" s="415"/>
      <c r="K5" s="415"/>
      <c r="L5" s="415"/>
      <c r="O5" s="360"/>
      <c r="P5" s="361"/>
    </row>
    <row r="6" spans="1:16" ht="15" customHeight="1" x14ac:dyDescent="0.3">
      <c r="A6" s="355"/>
      <c r="B6" s="356"/>
      <c r="C6" s="394" t="s">
        <v>4</v>
      </c>
      <c r="E6" s="5"/>
      <c r="G6" s="415"/>
      <c r="H6" s="415"/>
      <c r="I6" s="415"/>
      <c r="J6" s="415"/>
      <c r="K6" s="415"/>
      <c r="L6" s="415"/>
      <c r="O6" s="360"/>
      <c r="P6" s="361"/>
    </row>
    <row r="7" spans="1:16" ht="15" customHeight="1" x14ac:dyDescent="0.3">
      <c r="A7" s="355"/>
      <c r="B7" s="356"/>
      <c r="C7" s="394" t="s">
        <v>42</v>
      </c>
      <c r="E7" s="5"/>
      <c r="G7" s="415"/>
      <c r="H7" s="415"/>
      <c r="I7" s="415"/>
      <c r="J7" s="415"/>
      <c r="K7" s="415"/>
      <c r="L7" s="415"/>
      <c r="O7" s="360"/>
      <c r="P7" s="361"/>
    </row>
    <row r="8" spans="1:16" ht="14.4" x14ac:dyDescent="0.3">
      <c r="A8" s="355"/>
      <c r="B8" s="356"/>
      <c r="C8" s="393" t="s">
        <v>43</v>
      </c>
      <c r="D8" s="382"/>
      <c r="E8" s="6"/>
      <c r="G8" s="415"/>
      <c r="H8" s="415"/>
      <c r="I8" s="415"/>
      <c r="J8" s="415"/>
      <c r="K8" s="415"/>
      <c r="L8" s="415"/>
      <c r="O8" s="360"/>
      <c r="P8" s="361"/>
    </row>
    <row r="9" spans="1:16" ht="15" customHeight="1" x14ac:dyDescent="0.3">
      <c r="A9" s="355"/>
      <c r="B9" s="356"/>
      <c r="O9" s="360"/>
      <c r="P9" s="361"/>
    </row>
    <row r="10" spans="1:16" ht="28.8" x14ac:dyDescent="0.3">
      <c r="A10" s="355"/>
      <c r="B10" s="356"/>
      <c r="C10" s="389" t="s">
        <v>44</v>
      </c>
      <c r="D10" s="390"/>
      <c r="E10" s="391"/>
      <c r="F10" s="390"/>
      <c r="G10" s="390"/>
      <c r="H10" s="390"/>
      <c r="I10" s="390"/>
      <c r="J10" s="390"/>
      <c r="K10" s="390"/>
      <c r="L10" s="390"/>
      <c r="N10" s="392" t="s">
        <v>45</v>
      </c>
      <c r="O10" s="360"/>
      <c r="P10" s="361"/>
    </row>
    <row r="11" spans="1:16" ht="14.4" x14ac:dyDescent="0.3">
      <c r="A11" s="355"/>
      <c r="B11" s="356"/>
      <c r="C11" s="357"/>
      <c r="O11" s="360"/>
      <c r="P11" s="361"/>
    </row>
    <row r="12" spans="1:16" ht="43.2" x14ac:dyDescent="0.3">
      <c r="A12" s="355"/>
      <c r="B12" s="356"/>
      <c r="E12" s="388" t="s">
        <v>46</v>
      </c>
      <c r="F12" s="382"/>
      <c r="G12" s="382" t="s">
        <v>47</v>
      </c>
      <c r="H12" s="382"/>
      <c r="I12" s="382" t="s">
        <v>48</v>
      </c>
      <c r="J12" s="382"/>
      <c r="K12" s="382" t="s">
        <v>49</v>
      </c>
      <c r="N12" s="385" t="s">
        <v>50</v>
      </c>
      <c r="O12" s="360"/>
      <c r="P12" s="361"/>
    </row>
    <row r="13" spans="1:16" ht="14.4" x14ac:dyDescent="0.3">
      <c r="A13" s="355"/>
      <c r="B13" s="356"/>
      <c r="C13" t="s">
        <v>51</v>
      </c>
      <c r="E13" s="8" t="s">
        <v>52</v>
      </c>
      <c r="G13" s="8" t="s">
        <v>53</v>
      </c>
      <c r="I13" s="8" t="s">
        <v>54</v>
      </c>
      <c r="K13" s="8" t="s">
        <v>55</v>
      </c>
      <c r="O13" s="360"/>
      <c r="P13" s="361"/>
    </row>
    <row r="14" spans="1:16" ht="31.95" customHeight="1" x14ac:dyDescent="0.3">
      <c r="A14" s="355"/>
      <c r="B14" s="356"/>
      <c r="N14" s="387" t="s">
        <v>56</v>
      </c>
      <c r="O14" s="360"/>
      <c r="P14" s="361"/>
    </row>
    <row r="15" spans="1:16" ht="14.4" x14ac:dyDescent="0.3">
      <c r="A15" s="355"/>
      <c r="B15" s="356"/>
      <c r="C15" s="381" t="s">
        <v>57</v>
      </c>
      <c r="D15" s="382"/>
      <c r="E15" s="388"/>
      <c r="F15" s="382"/>
      <c r="G15" s="382"/>
      <c r="H15" s="382"/>
      <c r="I15" s="382"/>
      <c r="J15" s="382"/>
      <c r="K15" s="382"/>
      <c r="L15" s="382"/>
      <c r="O15" s="360"/>
      <c r="P15" s="361"/>
    </row>
    <row r="16" spans="1:16" ht="14.4" x14ac:dyDescent="0.3">
      <c r="A16" s="355"/>
      <c r="B16" s="356"/>
      <c r="C16" t="s">
        <v>58</v>
      </c>
      <c r="E16" s="9"/>
      <c r="F16" s="227"/>
      <c r="G16" s="9"/>
      <c r="H16" s="227"/>
      <c r="I16" s="9"/>
      <c r="J16" s="227"/>
      <c r="K16" s="9"/>
      <c r="L16" s="227"/>
      <c r="M16" s="227"/>
      <c r="N16" s="386"/>
      <c r="O16" s="360"/>
      <c r="P16" s="361"/>
    </row>
    <row r="17" spans="1:16" ht="14.4" x14ac:dyDescent="0.3">
      <c r="A17" s="355"/>
      <c r="B17" s="356"/>
      <c r="C17" t="s">
        <v>59</v>
      </c>
      <c r="E17" s="11"/>
      <c r="F17" s="227"/>
      <c r="G17" s="11"/>
      <c r="H17" s="227"/>
      <c r="I17" s="11"/>
      <c r="J17" s="227"/>
      <c r="K17" s="11"/>
      <c r="L17" s="227"/>
      <c r="M17" s="227"/>
      <c r="O17" s="360"/>
      <c r="P17" s="361"/>
    </row>
    <row r="18" spans="1:16" ht="15" customHeight="1" x14ac:dyDescent="0.3">
      <c r="A18" s="355"/>
      <c r="B18" s="356"/>
      <c r="E18" s="358"/>
      <c r="F18" s="377">
        <f>SUM(E16-E17)</f>
        <v>0</v>
      </c>
      <c r="G18" s="227"/>
      <c r="H18" s="377">
        <f>SUM(G16-G17)</f>
        <v>0</v>
      </c>
      <c r="I18" s="227"/>
      <c r="J18" s="377">
        <f>SUM(I16-I17)</f>
        <v>0</v>
      </c>
      <c r="K18" s="227"/>
      <c r="L18" s="377">
        <f>SUM(K16-K17)</f>
        <v>0</v>
      </c>
      <c r="M18" s="227"/>
      <c r="O18" s="360"/>
      <c r="P18" s="361"/>
    </row>
    <row r="19" spans="1:16" ht="15" customHeight="1" x14ac:dyDescent="0.3">
      <c r="A19" s="355"/>
      <c r="B19" s="356"/>
      <c r="E19" s="358"/>
      <c r="F19" s="227"/>
      <c r="G19" s="227"/>
      <c r="H19" s="227"/>
      <c r="I19" s="227"/>
      <c r="J19" s="227"/>
      <c r="K19" s="227"/>
      <c r="L19" s="227"/>
      <c r="M19" s="227"/>
      <c r="N19" s="416" t="s">
        <v>60</v>
      </c>
      <c r="O19" s="360"/>
      <c r="P19" s="361"/>
    </row>
    <row r="20" spans="1:16" ht="14.4" x14ac:dyDescent="0.3">
      <c r="A20" s="355"/>
      <c r="B20" s="356"/>
      <c r="C20" t="s">
        <v>61</v>
      </c>
      <c r="E20" s="358"/>
      <c r="F20" s="11"/>
      <c r="G20" s="227"/>
      <c r="H20" s="11"/>
      <c r="I20" s="227"/>
      <c r="J20" s="11"/>
      <c r="K20" s="227"/>
      <c r="L20" s="11"/>
      <c r="M20" s="227"/>
      <c r="N20" s="417"/>
      <c r="O20" s="360"/>
      <c r="P20" s="361"/>
    </row>
    <row r="21" spans="1:16" ht="14.4" x14ac:dyDescent="0.3">
      <c r="A21" s="355"/>
      <c r="B21" s="356"/>
      <c r="C21" s="357"/>
      <c r="E21" s="358"/>
      <c r="F21" s="227"/>
      <c r="G21" s="227"/>
      <c r="H21" s="227"/>
      <c r="I21" s="227"/>
      <c r="J21" s="227"/>
      <c r="K21" s="227"/>
      <c r="L21" s="227"/>
      <c r="M21" s="227"/>
      <c r="O21" s="360"/>
      <c r="P21" s="361"/>
    </row>
    <row r="22" spans="1:16" ht="14.4" x14ac:dyDescent="0.3">
      <c r="A22" s="355"/>
      <c r="B22" s="356"/>
      <c r="C22" s="357" t="s">
        <v>62</v>
      </c>
      <c r="E22" s="227"/>
      <c r="F22" s="380">
        <f>SUM(F18+F20)</f>
        <v>0</v>
      </c>
      <c r="G22" s="227"/>
      <c r="H22" s="380">
        <f>SUM(H18+H20)</f>
        <v>0</v>
      </c>
      <c r="I22" s="227"/>
      <c r="J22" s="380">
        <f>SUM(J18+J20)</f>
        <v>0</v>
      </c>
      <c r="K22" s="227"/>
      <c r="L22" s="380">
        <f>SUM(L18+L20)</f>
        <v>0</v>
      </c>
      <c r="M22" s="227"/>
      <c r="O22" s="360"/>
      <c r="P22" s="361"/>
    </row>
    <row r="23" spans="1:16" ht="14.4" x14ac:dyDescent="0.3">
      <c r="A23" s="355"/>
      <c r="B23" s="356"/>
      <c r="E23" s="358"/>
      <c r="F23" s="227"/>
      <c r="G23" s="227"/>
      <c r="H23" s="227"/>
      <c r="I23" s="227"/>
      <c r="J23" s="227"/>
      <c r="K23" s="227"/>
      <c r="L23" s="227"/>
      <c r="M23" s="227"/>
      <c r="O23" s="360"/>
      <c r="P23" s="361"/>
    </row>
    <row r="24" spans="1:16" ht="28.8" x14ac:dyDescent="0.3">
      <c r="A24" s="355"/>
      <c r="B24" s="356"/>
      <c r="C24" s="381" t="s">
        <v>63</v>
      </c>
      <c r="D24" s="382"/>
      <c r="E24" s="383"/>
      <c r="F24" s="384"/>
      <c r="G24" s="384"/>
      <c r="H24" s="384"/>
      <c r="I24" s="384"/>
      <c r="J24" s="384"/>
      <c r="K24" s="384"/>
      <c r="L24" s="384"/>
      <c r="M24" s="227"/>
      <c r="N24" s="385" t="s">
        <v>64</v>
      </c>
      <c r="O24" s="360"/>
      <c r="P24" s="361"/>
    </row>
    <row r="25" spans="1:16" ht="14.4" x14ac:dyDescent="0.3">
      <c r="A25" s="355"/>
      <c r="B25" s="356"/>
      <c r="C25" t="s">
        <v>65</v>
      </c>
      <c r="E25" s="9"/>
      <c r="F25" s="227"/>
      <c r="G25" s="9"/>
      <c r="H25" s="227"/>
      <c r="I25" s="9"/>
      <c r="J25" s="227"/>
      <c r="K25" s="9"/>
      <c r="L25" s="227"/>
      <c r="M25" s="227"/>
      <c r="O25" s="360"/>
      <c r="P25" s="361"/>
    </row>
    <row r="26" spans="1:16" ht="14.4" x14ac:dyDescent="0.3">
      <c r="A26" s="355"/>
      <c r="B26" s="356"/>
      <c r="C26" t="s">
        <v>66</v>
      </c>
      <c r="D26" s="357"/>
      <c r="E26" s="9"/>
      <c r="F26" s="227"/>
      <c r="G26" s="9"/>
      <c r="H26" s="227"/>
      <c r="I26" s="9"/>
      <c r="J26" s="227"/>
      <c r="K26" s="9"/>
      <c r="L26" s="227"/>
      <c r="M26" s="227"/>
      <c r="O26" s="360"/>
      <c r="P26" s="361"/>
    </row>
    <row r="27" spans="1:16" ht="14.4" x14ac:dyDescent="0.3">
      <c r="A27" s="355"/>
      <c r="B27" s="356"/>
      <c r="C27" t="s">
        <v>67</v>
      </c>
      <c r="E27" s="9"/>
      <c r="F27" s="227"/>
      <c r="G27" s="9"/>
      <c r="H27" s="227"/>
      <c r="I27" s="9"/>
      <c r="J27" s="227"/>
      <c r="K27" s="9"/>
      <c r="L27" s="227"/>
      <c r="M27" s="227"/>
      <c r="O27" s="360"/>
      <c r="P27" s="361"/>
    </row>
    <row r="28" spans="1:16" ht="14.4" x14ac:dyDescent="0.3">
      <c r="A28" s="355"/>
      <c r="B28" s="356"/>
      <c r="C28" t="s">
        <v>68</v>
      </c>
      <c r="E28" s="9"/>
      <c r="F28" s="227"/>
      <c r="G28" s="9"/>
      <c r="H28" s="227"/>
      <c r="I28" s="9"/>
      <c r="J28" s="227"/>
      <c r="K28" s="9"/>
      <c r="L28" s="227"/>
      <c r="M28" s="227"/>
      <c r="O28" s="360"/>
      <c r="P28" s="361"/>
    </row>
    <row r="29" spans="1:16" ht="14.4" x14ac:dyDescent="0.3">
      <c r="A29" s="355"/>
      <c r="B29" s="356"/>
      <c r="C29" t="s">
        <v>69</v>
      </c>
      <c r="E29" s="9"/>
      <c r="F29" s="227"/>
      <c r="G29" s="9"/>
      <c r="H29" s="227"/>
      <c r="I29" s="9"/>
      <c r="J29" s="227"/>
      <c r="K29" s="9"/>
      <c r="L29" s="227"/>
      <c r="M29" s="227"/>
      <c r="N29" s="379" t="s">
        <v>70</v>
      </c>
      <c r="O29" s="360"/>
      <c r="P29" s="361"/>
    </row>
    <row r="30" spans="1:16" ht="14.4" x14ac:dyDescent="0.3">
      <c r="A30" s="355"/>
      <c r="B30" s="356"/>
      <c r="C30" t="s">
        <v>71</v>
      </c>
      <c r="E30" s="9"/>
      <c r="F30" s="227"/>
      <c r="G30" s="9"/>
      <c r="H30" s="227"/>
      <c r="I30" s="9"/>
      <c r="J30" s="227"/>
      <c r="K30" s="9"/>
      <c r="L30" s="227"/>
      <c r="M30" s="227"/>
      <c r="O30" s="360"/>
      <c r="P30" s="361"/>
    </row>
    <row r="31" spans="1:16" ht="14.4" x14ac:dyDescent="0.3">
      <c r="A31" s="355"/>
      <c r="B31" s="356"/>
      <c r="C31" t="s">
        <v>72</v>
      </c>
      <c r="E31" s="9"/>
      <c r="F31" s="227"/>
      <c r="G31" s="9"/>
      <c r="H31" s="227"/>
      <c r="I31" s="9"/>
      <c r="J31" s="227"/>
      <c r="K31" s="9"/>
      <c r="L31" s="227"/>
      <c r="M31" s="227"/>
      <c r="O31" s="360"/>
      <c r="P31" s="361"/>
    </row>
    <row r="32" spans="1:16" ht="14.4" x14ac:dyDescent="0.3">
      <c r="A32" s="355"/>
      <c r="B32" s="356"/>
      <c r="C32" t="s">
        <v>73</v>
      </c>
      <c r="E32" s="11"/>
      <c r="F32" s="227"/>
      <c r="G32" s="11"/>
      <c r="H32" s="227"/>
      <c r="I32" s="11"/>
      <c r="J32" s="227"/>
      <c r="K32" s="11"/>
      <c r="L32" s="227"/>
      <c r="M32" s="227"/>
      <c r="O32" s="360"/>
      <c r="P32" s="361"/>
    </row>
    <row r="33" spans="1:16" ht="14.4" x14ac:dyDescent="0.3">
      <c r="A33" s="355"/>
      <c r="B33" s="356"/>
      <c r="C33" t="s">
        <v>74</v>
      </c>
      <c r="E33" s="358"/>
      <c r="F33" s="376">
        <f>SUM(E25:E32)</f>
        <v>0</v>
      </c>
      <c r="G33" s="227"/>
      <c r="H33" s="376">
        <f>SUM(G25:G32)</f>
        <v>0</v>
      </c>
      <c r="I33" s="227"/>
      <c r="J33" s="376">
        <f>SUM(I25:I32)</f>
        <v>0</v>
      </c>
      <c r="K33" s="227"/>
      <c r="L33" s="376">
        <f>SUM(K25:K32)</f>
        <v>0</v>
      </c>
      <c r="M33" s="227"/>
      <c r="O33" s="360"/>
      <c r="P33" s="361"/>
    </row>
    <row r="34" spans="1:16" ht="15" customHeight="1" x14ac:dyDescent="0.3">
      <c r="A34" s="355"/>
      <c r="B34" s="356"/>
      <c r="E34" s="358"/>
      <c r="F34" s="227"/>
      <c r="G34" s="227"/>
      <c r="H34" s="227"/>
      <c r="I34" s="227"/>
      <c r="J34" s="227"/>
      <c r="K34" s="227"/>
      <c r="L34" s="227"/>
      <c r="M34" s="227"/>
      <c r="N34" s="418"/>
      <c r="O34" s="360"/>
      <c r="P34" s="361"/>
    </row>
    <row r="35" spans="1:16" ht="14.4" x14ac:dyDescent="0.3">
      <c r="A35" s="355"/>
      <c r="B35" s="356"/>
      <c r="C35" s="357" t="s">
        <v>75</v>
      </c>
      <c r="E35" s="358"/>
      <c r="F35" s="377">
        <f>SUM(F22-F33)</f>
        <v>0</v>
      </c>
      <c r="G35" s="227"/>
      <c r="H35" s="377">
        <f>SUM(H22-H33)</f>
        <v>0</v>
      </c>
      <c r="I35" s="227"/>
      <c r="J35" s="377">
        <f>SUM(J22-J33)</f>
        <v>0</v>
      </c>
      <c r="K35" s="227"/>
      <c r="L35" s="377">
        <f>SUM(L22-L33)</f>
        <v>0</v>
      </c>
      <c r="M35" s="227"/>
      <c r="N35" s="419"/>
      <c r="O35" s="360"/>
      <c r="P35" s="361"/>
    </row>
    <row r="36" spans="1:16" ht="15" customHeight="1" x14ac:dyDescent="0.3">
      <c r="A36" s="355"/>
      <c r="B36" s="356"/>
      <c r="E36" s="358"/>
      <c r="F36" s="227"/>
      <c r="G36" s="227"/>
      <c r="H36" s="227"/>
      <c r="I36" s="227"/>
      <c r="J36" s="227"/>
      <c r="K36" s="227"/>
      <c r="L36" s="227"/>
      <c r="M36" s="227"/>
      <c r="N36" s="378"/>
      <c r="O36" s="360"/>
      <c r="P36" s="361"/>
    </row>
    <row r="37" spans="1:16" ht="14.4" x14ac:dyDescent="0.3">
      <c r="A37" s="355"/>
      <c r="B37" s="356"/>
      <c r="C37" t="s">
        <v>76</v>
      </c>
      <c r="E37" s="358"/>
      <c r="F37" s="9"/>
      <c r="G37" s="227"/>
      <c r="H37" s="9"/>
      <c r="I37" s="227"/>
      <c r="J37" s="9"/>
      <c r="K37" s="227"/>
      <c r="L37" s="9"/>
      <c r="M37" s="227"/>
      <c r="N37" s="373" t="s">
        <v>77</v>
      </c>
      <c r="O37" s="360"/>
      <c r="P37" s="361"/>
    </row>
    <row r="38" spans="1:16" ht="15" customHeight="1" x14ac:dyDescent="0.3">
      <c r="A38" s="355"/>
      <c r="B38" s="356"/>
      <c r="E38" s="358"/>
      <c r="F38" s="227"/>
      <c r="G38" s="227"/>
      <c r="H38" s="227"/>
      <c r="I38" s="227"/>
      <c r="J38" s="227"/>
      <c r="K38" s="227"/>
      <c r="L38" s="227"/>
      <c r="M38" s="227"/>
      <c r="O38" s="360"/>
      <c r="P38" s="361"/>
    </row>
    <row r="39" spans="1:16" ht="14.4" x14ac:dyDescent="0.3">
      <c r="A39" s="355"/>
      <c r="B39" s="356"/>
      <c r="C39" s="357" t="s">
        <v>78</v>
      </c>
      <c r="E39" s="358"/>
      <c r="F39" s="362">
        <f>SUM(F35-F37)</f>
        <v>0</v>
      </c>
      <c r="G39" s="227"/>
      <c r="H39" s="362">
        <f>SUM(H35-H37)</f>
        <v>0</v>
      </c>
      <c r="I39" s="227"/>
      <c r="J39" s="362">
        <f>SUM(J35-J37)</f>
        <v>0</v>
      </c>
      <c r="K39" s="227"/>
      <c r="L39" s="362">
        <f>SUM(L35-L37)</f>
        <v>0</v>
      </c>
      <c r="M39" s="227"/>
      <c r="N39" s="359"/>
      <c r="O39" s="360"/>
      <c r="P39" s="361"/>
    </row>
    <row r="40" spans="1:16" ht="14.4" x14ac:dyDescent="0.3">
      <c r="A40" s="355"/>
      <c r="B40" s="356"/>
      <c r="C40" s="357"/>
      <c r="E40" s="358"/>
      <c r="F40" s="227"/>
      <c r="G40" s="227"/>
      <c r="H40" s="227"/>
      <c r="I40" s="227"/>
      <c r="J40" s="227"/>
      <c r="K40" s="227"/>
      <c r="L40" s="227"/>
      <c r="M40" s="227"/>
      <c r="N40" s="359"/>
      <c r="O40" s="360"/>
      <c r="P40" s="361"/>
    </row>
    <row r="41" spans="1:16" ht="14.4" x14ac:dyDescent="0.3">
      <c r="A41" s="355"/>
      <c r="B41" s="356"/>
      <c r="C41" t="s">
        <v>79</v>
      </c>
      <c r="E41" s="358"/>
      <c r="F41" s="12"/>
      <c r="G41" s="227"/>
      <c r="H41" s="12"/>
      <c r="I41" s="227"/>
      <c r="J41" s="12"/>
      <c r="K41" s="227"/>
      <c r="L41" s="12"/>
      <c r="M41" s="227"/>
      <c r="N41" s="375" t="s">
        <v>80</v>
      </c>
      <c r="O41" s="360"/>
      <c r="P41" s="361"/>
    </row>
    <row r="42" spans="1:16" ht="14.4" x14ac:dyDescent="0.3">
      <c r="A42" s="355"/>
      <c r="B42" s="356"/>
      <c r="C42" s="357"/>
      <c r="E42" s="358"/>
      <c r="F42" s="227"/>
      <c r="G42" s="227"/>
      <c r="H42" s="227"/>
      <c r="I42" s="227"/>
      <c r="J42" s="227"/>
      <c r="K42" s="227"/>
      <c r="L42" s="227"/>
      <c r="M42" s="227"/>
      <c r="N42" s="359"/>
      <c r="O42" s="360"/>
      <c r="P42" s="361"/>
    </row>
    <row r="43" spans="1:16" thickBot="1" x14ac:dyDescent="0.35">
      <c r="A43" s="355"/>
      <c r="B43" s="356"/>
      <c r="C43" s="357" t="s">
        <v>81</v>
      </c>
      <c r="E43" s="358"/>
      <c r="F43" s="374">
        <f>SUM(F39-F41)</f>
        <v>0</v>
      </c>
      <c r="G43" s="227"/>
      <c r="H43" s="374">
        <f>SUM(H39-H41)</f>
        <v>0</v>
      </c>
      <c r="I43" s="227"/>
      <c r="J43" s="374">
        <f>SUM(J39-J41)</f>
        <v>0</v>
      </c>
      <c r="K43" s="227"/>
      <c r="L43" s="374">
        <f>SUM(L39-L41)</f>
        <v>0</v>
      </c>
      <c r="M43" s="227"/>
      <c r="N43" s="359"/>
      <c r="O43" s="360"/>
      <c r="P43" s="361"/>
    </row>
    <row r="44" spans="1:16" thickTop="1" x14ac:dyDescent="0.3">
      <c r="A44" s="355"/>
      <c r="B44" s="356"/>
      <c r="C44" s="357"/>
      <c r="E44" s="358"/>
      <c r="F44" s="227"/>
      <c r="G44" s="227"/>
      <c r="H44" s="227"/>
      <c r="I44" s="227"/>
      <c r="J44" s="227"/>
      <c r="K44" s="227"/>
      <c r="L44" s="227"/>
      <c r="M44" s="227"/>
      <c r="N44" s="359"/>
      <c r="O44" s="360"/>
      <c r="P44" s="361"/>
    </row>
    <row r="45" spans="1:16" ht="14.4" x14ac:dyDescent="0.3">
      <c r="A45" s="355"/>
      <c r="B45" s="356"/>
      <c r="C45" s="357" t="s">
        <v>82</v>
      </c>
      <c r="E45" s="358"/>
      <c r="F45" s="362">
        <f>SUM(F43+E26)</f>
        <v>0</v>
      </c>
      <c r="G45" s="227"/>
      <c r="H45" s="362">
        <f>SUM(H43+G26)</f>
        <v>0</v>
      </c>
      <c r="I45" s="227"/>
      <c r="J45" s="362">
        <f>SUM(J43+I26)</f>
        <v>0</v>
      </c>
      <c r="K45" s="227"/>
      <c r="L45" s="362">
        <f>SUM(L43+K26)</f>
        <v>0</v>
      </c>
      <c r="M45" s="227"/>
      <c r="N45" s="359"/>
      <c r="O45" s="360"/>
      <c r="P45" s="361"/>
    </row>
    <row r="46" spans="1:16" ht="14.4" x14ac:dyDescent="0.3">
      <c r="A46" s="355"/>
      <c r="B46" s="356"/>
      <c r="C46" s="357"/>
      <c r="E46" s="358"/>
      <c r="F46" s="227"/>
      <c r="G46" s="227"/>
      <c r="H46" s="227"/>
      <c r="I46" s="227"/>
      <c r="J46" s="227"/>
      <c r="K46" s="227"/>
      <c r="L46" s="227"/>
      <c r="M46" s="227"/>
      <c r="N46" s="412" t="s">
        <v>83</v>
      </c>
      <c r="O46" s="360"/>
      <c r="P46" s="361"/>
    </row>
    <row r="47" spans="1:16" ht="14.4" x14ac:dyDescent="0.3">
      <c r="A47" s="355"/>
      <c r="B47" s="356"/>
      <c r="C47" t="s">
        <v>84</v>
      </c>
      <c r="E47" s="358"/>
      <c r="F47" s="12"/>
      <c r="G47" s="227"/>
      <c r="H47" s="12"/>
      <c r="I47" s="227"/>
      <c r="J47" s="12"/>
      <c r="K47" s="227"/>
      <c r="L47" s="12"/>
      <c r="M47" s="227"/>
      <c r="N47" s="413"/>
      <c r="O47" s="360"/>
      <c r="P47" s="361"/>
    </row>
    <row r="48" spans="1:16" ht="14.4" x14ac:dyDescent="0.3">
      <c r="A48" s="355"/>
      <c r="B48" s="356"/>
      <c r="C48" s="357"/>
      <c r="E48" s="358"/>
      <c r="F48" s="227"/>
      <c r="G48" s="227"/>
      <c r="H48" s="227"/>
      <c r="I48" s="227"/>
      <c r="J48" s="227"/>
      <c r="K48" s="227"/>
      <c r="L48" s="227"/>
      <c r="M48" s="227"/>
      <c r="N48" s="359"/>
      <c r="O48" s="360"/>
      <c r="P48" s="361"/>
    </row>
    <row r="49" spans="1:16" ht="14.4" x14ac:dyDescent="0.3">
      <c r="A49" s="355"/>
      <c r="B49" s="356"/>
      <c r="C49" t="s">
        <v>85</v>
      </c>
      <c r="E49" s="358"/>
      <c r="F49" s="12"/>
      <c r="G49" s="227"/>
      <c r="H49" s="12"/>
      <c r="I49" s="227"/>
      <c r="J49" s="12"/>
      <c r="K49" s="227"/>
      <c r="L49" s="12"/>
      <c r="M49" s="227"/>
      <c r="N49" s="373" t="s">
        <v>80</v>
      </c>
      <c r="O49" s="360"/>
      <c r="P49" s="361"/>
    </row>
    <row r="50" spans="1:16" ht="14.4" x14ac:dyDescent="0.3">
      <c r="A50" s="355"/>
      <c r="B50" s="356"/>
      <c r="C50" s="357"/>
      <c r="E50" s="358"/>
      <c r="F50" s="227"/>
      <c r="G50" s="227"/>
      <c r="H50" s="227"/>
      <c r="I50" s="227"/>
      <c r="J50" s="227"/>
      <c r="K50" s="227"/>
      <c r="L50" s="227"/>
      <c r="M50" s="227"/>
      <c r="N50" s="410" t="s">
        <v>86</v>
      </c>
      <c r="O50" s="360"/>
      <c r="P50" s="361"/>
    </row>
    <row r="51" spans="1:16" ht="14.4" x14ac:dyDescent="0.3">
      <c r="A51" s="355"/>
      <c r="B51" s="356"/>
      <c r="C51" t="s">
        <v>87</v>
      </c>
      <c r="E51" s="358"/>
      <c r="F51" s="12"/>
      <c r="G51" s="227"/>
      <c r="H51" s="12"/>
      <c r="I51" s="227"/>
      <c r="J51" s="12"/>
      <c r="K51" s="227"/>
      <c r="L51" s="12"/>
      <c r="M51" s="227"/>
      <c r="N51" s="411"/>
      <c r="O51" s="360"/>
      <c r="P51" s="361"/>
    </row>
    <row r="52" spans="1:16" ht="14.4" x14ac:dyDescent="0.3">
      <c r="A52" s="355"/>
      <c r="B52" s="356"/>
      <c r="C52" s="357"/>
      <c r="E52" s="358"/>
      <c r="F52" s="227"/>
      <c r="G52" s="227"/>
      <c r="H52" s="227"/>
      <c r="I52" s="227"/>
      <c r="J52" s="227"/>
      <c r="K52" s="227"/>
      <c r="L52" s="227"/>
      <c r="M52" s="227"/>
      <c r="N52" s="359"/>
      <c r="O52" s="360"/>
      <c r="P52" s="361"/>
    </row>
    <row r="53" spans="1:16" ht="14.4" x14ac:dyDescent="0.3">
      <c r="A53" s="355"/>
      <c r="B53" s="356"/>
      <c r="C53" s="357" t="s">
        <v>88</v>
      </c>
      <c r="E53" s="358"/>
      <c r="F53" s="362">
        <f>SUM(F45-F47-F49-F51)</f>
        <v>0</v>
      </c>
      <c r="G53" s="227"/>
      <c r="H53" s="362">
        <f>SUM(H45-H47-H49-H51)</f>
        <v>0</v>
      </c>
      <c r="I53" s="227"/>
      <c r="J53" s="362">
        <f>SUM(J45-J47-J49-J51)</f>
        <v>0</v>
      </c>
      <c r="K53" s="227"/>
      <c r="L53" s="362">
        <f>SUM(L45-L47-L49-L51)</f>
        <v>0</v>
      </c>
      <c r="M53" s="227"/>
      <c r="N53" s="359"/>
      <c r="O53" s="360"/>
      <c r="P53" s="361"/>
    </row>
    <row r="54" spans="1:16" ht="14.4" x14ac:dyDescent="0.3">
      <c r="A54" s="355"/>
      <c r="B54" s="356"/>
      <c r="C54" s="357"/>
      <c r="E54" s="358"/>
      <c r="F54" s="227"/>
      <c r="G54" s="227"/>
      <c r="H54" s="227"/>
      <c r="I54" s="227"/>
      <c r="J54" s="227"/>
      <c r="K54" s="227"/>
      <c r="L54" s="227"/>
      <c r="M54" s="227"/>
      <c r="N54" s="359"/>
      <c r="O54" s="360"/>
      <c r="P54" s="361"/>
    </row>
    <row r="55" spans="1:16" ht="14.4" x14ac:dyDescent="0.3">
      <c r="A55" s="355"/>
      <c r="B55" s="356"/>
      <c r="C55" s="357"/>
      <c r="E55" s="358"/>
      <c r="F55" s="227"/>
      <c r="G55" s="227"/>
      <c r="H55" s="227"/>
      <c r="I55" s="227"/>
      <c r="J55" s="227"/>
      <c r="K55" s="227"/>
      <c r="L55" s="227"/>
      <c r="M55" s="227"/>
      <c r="N55" s="359"/>
      <c r="O55" s="360"/>
      <c r="P55" s="361"/>
    </row>
    <row r="56" spans="1:16" ht="14.4" x14ac:dyDescent="0.3">
      <c r="A56" s="355"/>
      <c r="B56" s="356"/>
      <c r="C56" s="357"/>
      <c r="E56" s="358"/>
      <c r="F56" s="227"/>
      <c r="G56" s="227"/>
      <c r="H56" s="227"/>
      <c r="I56" s="227"/>
      <c r="J56" s="227"/>
      <c r="K56" s="227"/>
      <c r="L56" s="227"/>
      <c r="M56" s="227"/>
      <c r="N56" s="359"/>
      <c r="O56" s="360"/>
      <c r="P56" s="361"/>
    </row>
    <row r="57" spans="1:16" ht="14.4" x14ac:dyDescent="0.3">
      <c r="A57" s="355"/>
      <c r="B57" s="363"/>
      <c r="C57" s="364"/>
      <c r="D57" s="364"/>
      <c r="E57" s="365"/>
      <c r="F57" s="366"/>
      <c r="G57" s="366"/>
      <c r="H57" s="366"/>
      <c r="I57" s="366"/>
      <c r="J57" s="366"/>
      <c r="K57" s="366"/>
      <c r="L57" s="366"/>
      <c r="M57" s="366"/>
      <c r="N57" s="367"/>
      <c r="O57" s="368"/>
      <c r="P57" s="361"/>
    </row>
    <row r="58" spans="1:16" ht="15" customHeight="1" x14ac:dyDescent="0.3">
      <c r="A58" s="355"/>
      <c r="B58" s="355"/>
      <c r="C58" s="361"/>
      <c r="D58" s="361"/>
      <c r="E58" s="369"/>
      <c r="F58" s="361"/>
      <c r="G58" s="361"/>
      <c r="H58" s="361"/>
      <c r="I58" s="361"/>
      <c r="J58" s="361"/>
      <c r="K58" s="361"/>
      <c r="L58" s="361"/>
      <c r="M58" s="361"/>
      <c r="N58" s="370"/>
      <c r="O58" s="370"/>
      <c r="P58" s="361"/>
    </row>
  </sheetData>
  <sheetProtection algorithmName="SHA-512" hashValue="To+FLzeD6P+YTE5rqW4M/Cz3IT8hlhuBTqPwT41t8uubkOsnEBPeGZGcCJd3IQImTvB9I4p8Bb8L77IPPQhd6Q==" saltValue="mjF8bAkR4Kb6/PkCUMzHCg==" spinCount="100000" sheet="1" objects="1" scenarios="1"/>
  <mergeCells count="7">
    <mergeCell ref="N50:N51"/>
    <mergeCell ref="N46:N47"/>
    <mergeCell ref="C3:E3"/>
    <mergeCell ref="G5:L8"/>
    <mergeCell ref="C4:E4"/>
    <mergeCell ref="N19:N20"/>
    <mergeCell ref="N34:N35"/>
  </mergeCells>
  <pageMargins left="0.7" right="0.7" top="0.75" bottom="0.75" header="0.3" footer="0.3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32D45-2942-49B2-9B2B-E5AA8F0E5674}">
  <dimension ref="A2:R31"/>
  <sheetViews>
    <sheetView topLeftCell="B3" workbookViewId="0">
      <selection activeCell="E20" sqref="E20"/>
    </sheetView>
  </sheetViews>
  <sheetFormatPr defaultColWidth="8.88671875" defaultRowHeight="14.4" x14ac:dyDescent="0.3"/>
  <cols>
    <col min="1" max="1" width="8.88671875" style="4"/>
    <col min="2" max="2" width="79.6640625" style="4" customWidth="1"/>
    <col min="3" max="3" width="18.44140625" style="4" customWidth="1"/>
    <col min="4" max="4" width="18.5546875" style="4" customWidth="1"/>
    <col min="5" max="5" width="27.5546875" style="4" customWidth="1"/>
    <col min="6" max="6" width="19.6640625" style="4" customWidth="1"/>
    <col min="7" max="7" width="27.33203125" style="4" customWidth="1"/>
    <col min="8" max="8" width="8.88671875" style="4"/>
    <col min="9" max="9" width="16" style="4" customWidth="1"/>
    <col min="10" max="12" width="8.88671875" style="4"/>
    <col min="13" max="13" width="80.109375" style="4" customWidth="1"/>
    <col min="14" max="15" width="18.33203125" style="4" customWidth="1"/>
    <col min="16" max="16" width="19.33203125" style="4" customWidth="1"/>
    <col min="17" max="17" width="8.88671875" style="4"/>
    <col min="18" max="18" width="14.44140625" style="4" customWidth="1"/>
    <col min="19" max="16384" width="8.88671875" style="4"/>
  </cols>
  <sheetData>
    <row r="2" spans="1:18" x14ac:dyDescent="0.3">
      <c r="B2" s="17" t="s">
        <v>89</v>
      </c>
      <c r="C2" s="17"/>
      <c r="D2" s="270" t="s">
        <v>90</v>
      </c>
      <c r="M2" s="17" t="s">
        <v>89</v>
      </c>
      <c r="N2" s="17"/>
    </row>
    <row r="3" spans="1:18" ht="15" thickBot="1" x14ac:dyDescent="0.35">
      <c r="B3" s="17"/>
      <c r="C3" s="17"/>
      <c r="H3" s="18"/>
      <c r="Q3" s="18"/>
    </row>
    <row r="4" spans="1:18" x14ac:dyDescent="0.3">
      <c r="B4" s="19" t="s">
        <v>91</v>
      </c>
      <c r="C4" s="20" t="s">
        <v>92</v>
      </c>
      <c r="D4" s="21" t="s">
        <v>92</v>
      </c>
      <c r="E4" s="21" t="s">
        <v>93</v>
      </c>
      <c r="F4" s="21" t="s">
        <v>92</v>
      </c>
      <c r="G4" s="21" t="s">
        <v>94</v>
      </c>
      <c r="H4" s="22" t="s">
        <v>95</v>
      </c>
      <c r="I4" s="23" t="s">
        <v>96</v>
      </c>
      <c r="M4" s="19" t="s">
        <v>97</v>
      </c>
      <c r="N4" s="20" t="s">
        <v>92</v>
      </c>
      <c r="O4" s="21" t="s">
        <v>92</v>
      </c>
      <c r="P4" s="21" t="s">
        <v>98</v>
      </c>
      <c r="Q4" s="22" t="s">
        <v>95</v>
      </c>
      <c r="R4" s="23" t="s">
        <v>96</v>
      </c>
    </row>
    <row r="5" spans="1:18" ht="15" thickBot="1" x14ac:dyDescent="0.35">
      <c r="B5" s="298" t="s">
        <v>99</v>
      </c>
      <c r="C5" s="25" t="s">
        <v>100</v>
      </c>
      <c r="D5" s="26" t="s">
        <v>101</v>
      </c>
      <c r="E5" s="26" t="s">
        <v>102</v>
      </c>
      <c r="F5" s="26" t="s">
        <v>103</v>
      </c>
      <c r="G5" s="26" t="s">
        <v>104</v>
      </c>
      <c r="H5" s="27">
        <v>80</v>
      </c>
      <c r="I5" s="28" t="s">
        <v>105</v>
      </c>
      <c r="M5" s="24"/>
      <c r="N5" s="25" t="s">
        <v>100</v>
      </c>
      <c r="O5" s="26" t="s">
        <v>106</v>
      </c>
      <c r="P5" s="26" t="s">
        <v>107</v>
      </c>
      <c r="Q5" s="27">
        <v>80</v>
      </c>
      <c r="R5" s="28" t="s">
        <v>105</v>
      </c>
    </row>
    <row r="6" spans="1:18" x14ac:dyDescent="0.3">
      <c r="A6" s="4" t="s">
        <v>11</v>
      </c>
      <c r="B6" s="300" t="str">
        <f>IF(Investeringsplan!C13="","",Investeringsplan!C13)</f>
        <v/>
      </c>
      <c r="C6" s="297" t="str">
        <f>IF(Investeringsplan!E13="","",Investeringsplan!E13)</f>
        <v/>
      </c>
      <c r="D6" s="38"/>
      <c r="E6" s="29">
        <v>1</v>
      </c>
      <c r="F6" s="200">
        <f>SUM(D6*E6)</f>
        <v>0</v>
      </c>
      <c r="G6" s="29">
        <v>1</v>
      </c>
      <c r="H6" s="254">
        <v>80</v>
      </c>
      <c r="I6" s="202">
        <f>SUM(F6*G6*H6)/100</f>
        <v>0</v>
      </c>
      <c r="M6" s="295" t="str">
        <f>(B6)</f>
        <v/>
      </c>
      <c r="N6" s="195">
        <f>SUM(C6)</f>
        <v>0</v>
      </c>
      <c r="O6" s="195">
        <f>SUM(D6)</f>
        <v>0</v>
      </c>
      <c r="P6" s="196">
        <f>SUM(I6*100)/80</f>
        <v>0</v>
      </c>
      <c r="Q6" s="197">
        <v>80</v>
      </c>
      <c r="R6" s="198">
        <f>SUM(P6*80)/100</f>
        <v>0</v>
      </c>
    </row>
    <row r="7" spans="1:18" x14ac:dyDescent="0.3">
      <c r="A7" s="4" t="s">
        <v>12</v>
      </c>
      <c r="B7" s="301" t="str">
        <f>IF(Investeringsplan!C14="","",Investeringsplan!C14)</f>
        <v/>
      </c>
      <c r="C7" s="297" t="str">
        <f>IF(Investeringsplan!E14="","",Investeringsplan!E14)</f>
        <v/>
      </c>
      <c r="D7" s="39"/>
      <c r="E7" s="30">
        <v>1</v>
      </c>
      <c r="F7" s="237">
        <f>SUM(D7*E7)</f>
        <v>0</v>
      </c>
      <c r="G7" s="30">
        <v>1</v>
      </c>
      <c r="H7" s="201">
        <v>80</v>
      </c>
      <c r="I7" s="202">
        <f t="shared" ref="I7:I14" si="0">SUM(F7*G7*H7)/100</f>
        <v>0</v>
      </c>
      <c r="M7" s="37" t="str">
        <f>(B7)</f>
        <v/>
      </c>
      <c r="N7" s="199">
        <f t="shared" ref="N7:O14" si="1">SUM(C7)</f>
        <v>0</v>
      </c>
      <c r="O7" s="199">
        <f t="shared" si="1"/>
        <v>0</v>
      </c>
      <c r="P7" s="200">
        <f t="shared" ref="P7:P14" si="2">SUM(I7*100)/80</f>
        <v>0</v>
      </c>
      <c r="Q7" s="201">
        <v>80</v>
      </c>
      <c r="R7" s="202">
        <f t="shared" ref="R7:R14" si="3">SUM(P7*80)/100</f>
        <v>0</v>
      </c>
    </row>
    <row r="8" spans="1:18" x14ac:dyDescent="0.3">
      <c r="A8" s="4" t="s">
        <v>13</v>
      </c>
      <c r="B8" s="301" t="str">
        <f>IF(Investeringsplan!C15="","",Investeringsplan!C15)</f>
        <v/>
      </c>
      <c r="C8" s="297" t="str">
        <f>IF(Investeringsplan!E15="","",Investeringsplan!E15)</f>
        <v/>
      </c>
      <c r="D8" s="39"/>
      <c r="E8" s="30">
        <v>1</v>
      </c>
      <c r="F8" s="237">
        <f t="shared" ref="F8:F14" si="4">SUM(D8*E8)</f>
        <v>0</v>
      </c>
      <c r="G8" s="30">
        <v>1</v>
      </c>
      <c r="H8" s="201">
        <v>80</v>
      </c>
      <c r="I8" s="202">
        <f t="shared" si="0"/>
        <v>0</v>
      </c>
      <c r="M8" s="37" t="str">
        <f t="shared" ref="M8:M14" si="5">(B8)</f>
        <v/>
      </c>
      <c r="N8" s="199">
        <f t="shared" si="1"/>
        <v>0</v>
      </c>
      <c r="O8" s="199">
        <f t="shared" si="1"/>
        <v>0</v>
      </c>
      <c r="P8" s="200">
        <f t="shared" si="2"/>
        <v>0</v>
      </c>
      <c r="Q8" s="201">
        <v>80</v>
      </c>
      <c r="R8" s="202">
        <f t="shared" si="3"/>
        <v>0</v>
      </c>
    </row>
    <row r="9" spans="1:18" x14ac:dyDescent="0.3">
      <c r="A9" s="4" t="s">
        <v>14</v>
      </c>
      <c r="B9" s="301" t="str">
        <f>IF(Investeringsplan!C16="","",Investeringsplan!C16)</f>
        <v/>
      </c>
      <c r="C9" s="297" t="str">
        <f>IF(Investeringsplan!E16="","",Investeringsplan!E16)</f>
        <v/>
      </c>
      <c r="D9" s="39"/>
      <c r="E9" s="30">
        <v>1</v>
      </c>
      <c r="F9" s="237">
        <f t="shared" si="4"/>
        <v>0</v>
      </c>
      <c r="G9" s="30">
        <v>1</v>
      </c>
      <c r="H9" s="201">
        <v>80</v>
      </c>
      <c r="I9" s="202">
        <f t="shared" si="0"/>
        <v>0</v>
      </c>
      <c r="M9" s="37" t="str">
        <f t="shared" si="5"/>
        <v/>
      </c>
      <c r="N9" s="199">
        <f t="shared" si="1"/>
        <v>0</v>
      </c>
      <c r="O9" s="199">
        <f t="shared" si="1"/>
        <v>0</v>
      </c>
      <c r="P9" s="200">
        <f t="shared" si="2"/>
        <v>0</v>
      </c>
      <c r="Q9" s="201">
        <v>80</v>
      </c>
      <c r="R9" s="202">
        <f t="shared" si="3"/>
        <v>0</v>
      </c>
    </row>
    <row r="10" spans="1:18" x14ac:dyDescent="0.3">
      <c r="A10" s="4" t="s">
        <v>15</v>
      </c>
      <c r="B10" s="301" t="str">
        <f>IF(Investeringsplan!C17="","",Investeringsplan!C17)</f>
        <v/>
      </c>
      <c r="C10" s="297" t="str">
        <f>IF(Investeringsplan!E17="","",Investeringsplan!E17)</f>
        <v/>
      </c>
      <c r="D10" s="39"/>
      <c r="E10" s="30">
        <v>1</v>
      </c>
      <c r="F10" s="237">
        <f t="shared" si="4"/>
        <v>0</v>
      </c>
      <c r="G10" s="30">
        <v>1</v>
      </c>
      <c r="H10" s="201">
        <v>80</v>
      </c>
      <c r="I10" s="202">
        <f t="shared" si="0"/>
        <v>0</v>
      </c>
      <c r="M10" s="37" t="str">
        <f t="shared" si="5"/>
        <v/>
      </c>
      <c r="N10" s="199">
        <f t="shared" si="1"/>
        <v>0</v>
      </c>
      <c r="O10" s="199">
        <f t="shared" si="1"/>
        <v>0</v>
      </c>
      <c r="P10" s="200">
        <f t="shared" si="2"/>
        <v>0</v>
      </c>
      <c r="Q10" s="201">
        <v>80</v>
      </c>
      <c r="R10" s="202">
        <f t="shared" si="3"/>
        <v>0</v>
      </c>
    </row>
    <row r="11" spans="1:18" x14ac:dyDescent="0.3">
      <c r="A11" s="4" t="s">
        <v>16</v>
      </c>
      <c r="B11" s="301" t="str">
        <f>IF(Investeringsplan!C18="","",Investeringsplan!C18)</f>
        <v/>
      </c>
      <c r="C11" s="297" t="str">
        <f>IF(Investeringsplan!E18="","",Investeringsplan!E18)</f>
        <v/>
      </c>
      <c r="D11" s="39"/>
      <c r="E11" s="30">
        <v>1</v>
      </c>
      <c r="F11" s="237">
        <f t="shared" si="4"/>
        <v>0</v>
      </c>
      <c r="G11" s="30">
        <v>1</v>
      </c>
      <c r="H11" s="201">
        <v>80</v>
      </c>
      <c r="I11" s="202">
        <f t="shared" si="0"/>
        <v>0</v>
      </c>
      <c r="M11" s="37" t="str">
        <f t="shared" si="5"/>
        <v/>
      </c>
      <c r="N11" s="199">
        <f t="shared" si="1"/>
        <v>0</v>
      </c>
      <c r="O11" s="199">
        <f t="shared" si="1"/>
        <v>0</v>
      </c>
      <c r="P11" s="200">
        <f t="shared" si="2"/>
        <v>0</v>
      </c>
      <c r="Q11" s="201">
        <v>80</v>
      </c>
      <c r="R11" s="202">
        <f t="shared" si="3"/>
        <v>0</v>
      </c>
    </row>
    <row r="12" spans="1:18" x14ac:dyDescent="0.3">
      <c r="A12" s="4" t="s">
        <v>17</v>
      </c>
      <c r="B12" s="301" t="str">
        <f>IF(Investeringsplan!C19="","",Investeringsplan!C19)</f>
        <v/>
      </c>
      <c r="C12" s="297" t="str">
        <f>IF(Investeringsplan!E19="","",Investeringsplan!E19)</f>
        <v/>
      </c>
      <c r="D12" s="41"/>
      <c r="E12" s="31">
        <v>1</v>
      </c>
      <c r="F12" s="200">
        <f t="shared" si="4"/>
        <v>0</v>
      </c>
      <c r="G12" s="31">
        <v>1</v>
      </c>
      <c r="H12" s="203">
        <v>80</v>
      </c>
      <c r="I12" s="202">
        <f t="shared" si="0"/>
        <v>0</v>
      </c>
      <c r="M12" s="37" t="str">
        <f t="shared" si="5"/>
        <v/>
      </c>
      <c r="N12" s="199">
        <f t="shared" si="1"/>
        <v>0</v>
      </c>
      <c r="O12" s="199">
        <f t="shared" si="1"/>
        <v>0</v>
      </c>
      <c r="P12" s="200">
        <f t="shared" si="2"/>
        <v>0</v>
      </c>
      <c r="Q12" s="203">
        <v>80</v>
      </c>
      <c r="R12" s="202">
        <f t="shared" si="3"/>
        <v>0</v>
      </c>
    </row>
    <row r="13" spans="1:18" x14ac:dyDescent="0.3">
      <c r="A13" s="4" t="s">
        <v>18</v>
      </c>
      <c r="B13" s="301" t="str">
        <f>IF(Investeringsplan!C20="","",Investeringsplan!C20)</f>
        <v/>
      </c>
      <c r="C13" s="297" t="str">
        <f>IF(Investeringsplan!E20="","",Investeringsplan!E20)</f>
        <v/>
      </c>
      <c r="D13" s="40"/>
      <c r="E13" s="30">
        <v>1</v>
      </c>
      <c r="F13" s="200">
        <f t="shared" si="4"/>
        <v>0</v>
      </c>
      <c r="G13" s="30">
        <v>1</v>
      </c>
      <c r="H13" s="203">
        <v>80</v>
      </c>
      <c r="I13" s="202">
        <f t="shared" si="0"/>
        <v>0</v>
      </c>
      <c r="M13" s="37" t="str">
        <f t="shared" si="5"/>
        <v/>
      </c>
      <c r="N13" s="199">
        <f t="shared" si="1"/>
        <v>0</v>
      </c>
      <c r="O13" s="199">
        <f t="shared" si="1"/>
        <v>0</v>
      </c>
      <c r="P13" s="200">
        <f t="shared" si="2"/>
        <v>0</v>
      </c>
      <c r="Q13" s="203">
        <v>80</v>
      </c>
      <c r="R13" s="202">
        <f t="shared" si="3"/>
        <v>0</v>
      </c>
    </row>
    <row r="14" spans="1:18" x14ac:dyDescent="0.3">
      <c r="A14" s="4" t="s">
        <v>19</v>
      </c>
      <c r="B14" s="301" t="str">
        <f>IF(Investeringsplan!C21="","",Investeringsplan!C21)</f>
        <v/>
      </c>
      <c r="C14" s="297" t="str">
        <f>IF(Investeringsplan!E21="","",Investeringsplan!E21)</f>
        <v/>
      </c>
      <c r="D14" s="40"/>
      <c r="E14" s="30">
        <v>1</v>
      </c>
      <c r="F14" s="200">
        <f t="shared" si="4"/>
        <v>0</v>
      </c>
      <c r="G14" s="30">
        <v>1</v>
      </c>
      <c r="H14" s="203">
        <v>80</v>
      </c>
      <c r="I14" s="202">
        <f t="shared" si="0"/>
        <v>0</v>
      </c>
      <c r="M14" s="37" t="str">
        <f t="shared" si="5"/>
        <v/>
      </c>
      <c r="N14" s="199">
        <f t="shared" si="1"/>
        <v>0</v>
      </c>
      <c r="O14" s="199">
        <f t="shared" si="1"/>
        <v>0</v>
      </c>
      <c r="P14" s="200">
        <f t="shared" si="2"/>
        <v>0</v>
      </c>
      <c r="Q14" s="203">
        <v>80</v>
      </c>
      <c r="R14" s="202">
        <f t="shared" si="3"/>
        <v>0</v>
      </c>
    </row>
    <row r="15" spans="1:18" ht="15" thickBot="1" x14ac:dyDescent="0.35">
      <c r="B15" s="299"/>
      <c r="C15" s="269"/>
      <c r="D15" s="42"/>
      <c r="E15" s="32"/>
      <c r="F15" s="206"/>
      <c r="G15" s="32"/>
      <c r="H15" s="255"/>
      <c r="I15" s="256"/>
      <c r="M15" s="204"/>
      <c r="N15" s="199"/>
      <c r="O15" s="205"/>
      <c r="P15" s="206"/>
      <c r="Q15" s="207"/>
      <c r="R15" s="208"/>
    </row>
    <row r="16" spans="1:18" ht="15" thickBot="1" x14ac:dyDescent="0.35">
      <c r="C16" s="246">
        <f>SUM(C6:C15)</f>
        <v>0</v>
      </c>
      <c r="D16" s="246">
        <f>SUM(D6:D15)</f>
        <v>0</v>
      </c>
      <c r="E16" s="247" t="s">
        <v>38</v>
      </c>
      <c r="F16" s="246">
        <f>SUM(F6:F15)</f>
        <v>0</v>
      </c>
      <c r="G16" s="248" t="s">
        <v>108</v>
      </c>
      <c r="H16" s="242" t="s">
        <v>109</v>
      </c>
      <c r="I16" s="257">
        <f>SUM(I6:I15)</f>
        <v>0</v>
      </c>
      <c r="M16" s="209" t="s">
        <v>38</v>
      </c>
      <c r="N16" s="210">
        <f>SUM(N6:N15)</f>
        <v>0</v>
      </c>
      <c r="O16" s="210">
        <f>SUM(O6:O15)</f>
        <v>0</v>
      </c>
      <c r="P16" s="211">
        <f>SUM(P6:P15)</f>
        <v>0</v>
      </c>
      <c r="Q16" s="212"/>
      <c r="R16" s="213">
        <f>SUM(R6:R15)</f>
        <v>0</v>
      </c>
    </row>
    <row r="17" spans="2:18" ht="15" thickBot="1" x14ac:dyDescent="0.35">
      <c r="B17" s="33"/>
      <c r="C17" s="33"/>
      <c r="D17" s="34"/>
      <c r="E17" s="35"/>
      <c r="F17" s="34"/>
      <c r="G17" s="249" t="s">
        <v>110</v>
      </c>
      <c r="H17" s="242" t="s">
        <v>111</v>
      </c>
      <c r="I17" s="258">
        <f>IF(I16&gt;50000.04,50000.01,I16)</f>
        <v>0</v>
      </c>
      <c r="M17" s="214"/>
      <c r="N17" s="215"/>
      <c r="O17" s="216"/>
      <c r="P17" s="217" t="s">
        <v>112</v>
      </c>
      <c r="Q17" s="218"/>
      <c r="R17" s="219">
        <f>IF(R16&gt;50000.04,50000.01,R16)</f>
        <v>0</v>
      </c>
    </row>
    <row r="18" spans="2:18" ht="15" thickBot="1" x14ac:dyDescent="0.35">
      <c r="H18"/>
      <c r="I18"/>
      <c r="M18" s="220"/>
      <c r="N18" s="221"/>
      <c r="O18" s="222"/>
      <c r="P18" s="223"/>
      <c r="Q18" s="222"/>
      <c r="R18" s="224"/>
    </row>
    <row r="19" spans="2:18" ht="15" thickBot="1" x14ac:dyDescent="0.35">
      <c r="B19" s="36" t="s">
        <v>113</v>
      </c>
      <c r="C19" s="36"/>
      <c r="D19" s="10"/>
      <c r="F19"/>
      <c r="G19" s="271" t="s">
        <v>114</v>
      </c>
      <c r="H19" s="259" t="s">
        <v>115</v>
      </c>
      <c r="I19" s="302" t="str">
        <f>IF(Investeringsplan!E23="","",Investeringsplan!E23)</f>
        <v/>
      </c>
      <c r="M19" s="225"/>
      <c r="N19" s="226"/>
      <c r="O19" s="227"/>
      <c r="P19" s="228" t="s">
        <v>116</v>
      </c>
      <c r="Q19" s="229"/>
      <c r="R19" s="230">
        <f>SUM(I19)</f>
        <v>0</v>
      </c>
    </row>
    <row r="20" spans="2:18" ht="15" thickBot="1" x14ac:dyDescent="0.35">
      <c r="B20" s="4" t="s">
        <v>117</v>
      </c>
      <c r="D20" s="10"/>
      <c r="F20" s="272"/>
      <c r="G20" s="273" t="s">
        <v>118</v>
      </c>
      <c r="H20" s="260"/>
      <c r="I20" s="268" t="str">
        <f>IF(OR(I19="",I16=""),"",IF(I19&lt;I16,I19,I16))</f>
        <v/>
      </c>
      <c r="M20" s="231"/>
      <c r="N20" s="232"/>
      <c r="O20" s="233"/>
      <c r="P20" s="228" t="s">
        <v>119</v>
      </c>
      <c r="Q20" s="234"/>
      <c r="R20" s="219">
        <f>SUM(I20)</f>
        <v>0</v>
      </c>
    </row>
    <row r="21" spans="2:18" ht="15" thickBot="1" x14ac:dyDescent="0.35">
      <c r="B21" s="4" t="s">
        <v>120</v>
      </c>
      <c r="D21" s="10"/>
      <c r="H21"/>
      <c r="I21"/>
      <c r="M21"/>
      <c r="N21"/>
      <c r="O21" s="227"/>
      <c r="P21"/>
      <c r="Q21"/>
      <c r="R21"/>
    </row>
    <row r="22" spans="2:18" ht="16.2" thickBot="1" x14ac:dyDescent="0.35">
      <c r="B22" s="4" t="s">
        <v>121</v>
      </c>
      <c r="D22" s="420" t="s">
        <v>122</v>
      </c>
      <c r="E22" s="421"/>
      <c r="F22" s="422"/>
      <c r="G22" s="421"/>
      <c r="H22" s="421"/>
      <c r="I22" s="423"/>
      <c r="M22"/>
      <c r="N22"/>
      <c r="O22" s="424"/>
      <c r="P22" s="424"/>
      <c r="Q22" s="424"/>
      <c r="R22" s="424"/>
    </row>
    <row r="23" spans="2:18" ht="15" thickBot="1" x14ac:dyDescent="0.35">
      <c r="B23" s="4" t="s">
        <v>123</v>
      </c>
      <c r="D23" s="250" t="s">
        <v>124</v>
      </c>
      <c r="E23" s="251"/>
      <c r="F23" s="261">
        <v>0</v>
      </c>
      <c r="G23"/>
      <c r="H23" s="262"/>
      <c r="I23" s="227"/>
      <c r="M23" s="222"/>
      <c r="N23" s="222"/>
      <c r="O23" s="235"/>
      <c r="P23" s="236">
        <f>SUM(F23)</f>
        <v>0</v>
      </c>
      <c r="Q23" s="201"/>
      <c r="R23" s="237"/>
    </row>
    <row r="24" spans="2:18" ht="15" thickBot="1" x14ac:dyDescent="0.35">
      <c r="B24" s="4" t="s">
        <v>125</v>
      </c>
      <c r="D24" s="252" t="s">
        <v>126</v>
      </c>
      <c r="E24" s="253"/>
      <c r="F24" s="263">
        <f>SUM(F16-F23)</f>
        <v>0</v>
      </c>
      <c r="G24" s="264" t="s">
        <v>127</v>
      </c>
      <c r="H24" s="242" t="s">
        <v>128</v>
      </c>
      <c r="I24" s="265">
        <f>SUM(F24*0.8)</f>
        <v>0</v>
      </c>
      <c r="M24" s="238"/>
      <c r="N24" s="239"/>
      <c r="O24" s="240"/>
      <c r="P24" s="241">
        <f>SUM(F24)</f>
        <v>0</v>
      </c>
      <c r="Q24" s="242"/>
      <c r="R24" s="243">
        <f>SUM(I24)</f>
        <v>0</v>
      </c>
    </row>
    <row r="25" spans="2:18" ht="15" thickBot="1" x14ac:dyDescent="0.35">
      <c r="F25" s="266"/>
      <c r="G25" s="267" t="s">
        <v>129</v>
      </c>
      <c r="H25"/>
      <c r="I25" s="268">
        <f>IF(I20&lt;I24,I20,IF(I20&gt;I24,I24,""))</f>
        <v>0</v>
      </c>
      <c r="M25" s="222"/>
      <c r="N25" s="222"/>
      <c r="O25" s="222"/>
      <c r="P25" s="244"/>
      <c r="Q25"/>
      <c r="R25" s="245">
        <f>SUM(I25)</f>
        <v>0</v>
      </c>
    </row>
    <row r="27" spans="2:18" x14ac:dyDescent="0.3">
      <c r="N27" s="17" t="s">
        <v>130</v>
      </c>
    </row>
    <row r="28" spans="2:18" x14ac:dyDescent="0.3">
      <c r="N28" s="17" t="s">
        <v>131</v>
      </c>
    </row>
    <row r="29" spans="2:18" x14ac:dyDescent="0.3">
      <c r="N29" s="17" t="s">
        <v>132</v>
      </c>
      <c r="O29" s="43"/>
    </row>
    <row r="30" spans="2:18" x14ac:dyDescent="0.3">
      <c r="D30" s="10"/>
      <c r="F30" s="10"/>
      <c r="H30" s="18"/>
      <c r="I30" s="10"/>
      <c r="O30" s="44"/>
      <c r="P30" s="10"/>
      <c r="Q30" s="18"/>
      <c r="R30" s="10"/>
    </row>
    <row r="31" spans="2:18" x14ac:dyDescent="0.3">
      <c r="O31" s="43"/>
    </row>
  </sheetData>
  <sheetProtection algorithmName="SHA-512" hashValue="ZaqtiKP81hmWI+J6bWv5yovvaMbhoRIGVO1QKot6CjUhWjELTKgOtDKONcCx4mf2Q0evXttfhRdShDSB077gjw==" saltValue="OWhpnpz8zCLzIG23x4Xfjg==" spinCount="100000" sheet="1" objects="1" scenarios="1"/>
  <mergeCells count="2">
    <mergeCell ref="D22:I22"/>
    <mergeCell ref="O22:R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658D2-18D9-4B7F-BA95-DFC626733D4D}">
  <dimension ref="A1:P234"/>
  <sheetViews>
    <sheetView topLeftCell="A159" workbookViewId="0">
      <selection activeCell="K119" sqref="K119"/>
    </sheetView>
  </sheetViews>
  <sheetFormatPr defaultRowHeight="14.4" x14ac:dyDescent="0.3"/>
  <cols>
    <col min="1" max="1" width="11.6640625" style="4" customWidth="1"/>
    <col min="2" max="2" width="48" style="4" customWidth="1"/>
    <col min="3" max="3" width="10.109375" style="10" bestFit="1" customWidth="1"/>
    <col min="4" max="4" width="7" style="188" customWidth="1"/>
    <col min="5" max="5" width="10.109375" style="10" bestFit="1" customWidth="1"/>
    <col min="6" max="6" width="7" style="188" customWidth="1"/>
    <col min="7" max="7" width="10.109375" style="10" bestFit="1" customWidth="1"/>
    <col min="8" max="8" width="7" style="188" customWidth="1"/>
    <col min="9" max="9" width="10.109375" style="10" bestFit="1" customWidth="1"/>
    <col min="10" max="10" width="7" style="188" customWidth="1"/>
    <col min="11" max="11" width="10.109375" style="10" bestFit="1" customWidth="1"/>
    <col min="12" max="12" width="7" style="188" customWidth="1"/>
    <col min="13" max="13" width="10.109375" style="10" bestFit="1" customWidth="1"/>
    <col min="14" max="14" width="7" style="188" customWidth="1"/>
    <col min="15" max="15" width="8.88671875" style="4"/>
    <col min="16" max="16" width="27.88671875" style="4" customWidth="1"/>
  </cols>
  <sheetData>
    <row r="1" spans="1:14" ht="15" thickBot="1" x14ac:dyDescent="0.35">
      <c r="A1" s="45"/>
      <c r="B1" s="46" t="s">
        <v>133</v>
      </c>
      <c r="C1" s="47"/>
      <c r="D1" s="48"/>
      <c r="E1" s="49"/>
      <c r="F1" s="48"/>
      <c r="G1" s="49"/>
      <c r="H1" s="50"/>
      <c r="I1" s="47"/>
      <c r="J1" s="48"/>
      <c r="K1" s="49"/>
      <c r="L1" s="48"/>
      <c r="M1" s="49"/>
      <c r="N1" s="50"/>
    </row>
    <row r="2" spans="1:14" x14ac:dyDescent="0.3">
      <c r="A2" s="51"/>
      <c r="B2" s="52"/>
      <c r="C2" s="428" t="s">
        <v>134</v>
      </c>
      <c r="D2" s="429"/>
      <c r="E2" s="429"/>
      <c r="F2" s="429"/>
      <c r="G2" s="429"/>
      <c r="H2" s="53"/>
      <c r="I2" s="428" t="s">
        <v>135</v>
      </c>
      <c r="J2" s="429"/>
      <c r="K2" s="429"/>
      <c r="L2" s="429"/>
      <c r="M2" s="430"/>
      <c r="N2" s="53"/>
    </row>
    <row r="3" spans="1:14" x14ac:dyDescent="0.3">
      <c r="A3" s="54"/>
      <c r="B3" s="52"/>
      <c r="C3" s="55">
        <v>44926</v>
      </c>
      <c r="D3" s="56" t="s">
        <v>95</v>
      </c>
      <c r="E3" s="57">
        <v>45291</v>
      </c>
      <c r="F3" s="56" t="s">
        <v>95</v>
      </c>
      <c r="G3" s="57">
        <v>45657</v>
      </c>
      <c r="H3" s="58" t="s">
        <v>95</v>
      </c>
      <c r="I3" s="55">
        <v>46022</v>
      </c>
      <c r="J3" s="56" t="s">
        <v>95</v>
      </c>
      <c r="K3" s="57">
        <v>46387</v>
      </c>
      <c r="L3" s="56" t="s">
        <v>95</v>
      </c>
      <c r="M3" s="57">
        <v>46752</v>
      </c>
      <c r="N3" s="58" t="s">
        <v>95</v>
      </c>
    </row>
    <row r="4" spans="1:14" x14ac:dyDescent="0.3">
      <c r="A4" s="59"/>
      <c r="B4" s="52"/>
      <c r="C4" s="60"/>
      <c r="D4" s="61"/>
      <c r="E4" s="62"/>
      <c r="F4" s="61"/>
      <c r="G4" s="62"/>
      <c r="H4" s="63"/>
      <c r="I4" s="60"/>
      <c r="J4" s="61"/>
      <c r="K4" s="62"/>
      <c r="L4" s="61"/>
      <c r="M4" s="62"/>
      <c r="N4" s="63"/>
    </row>
    <row r="5" spans="1:14" x14ac:dyDescent="0.3">
      <c r="A5" s="54" t="s">
        <v>136</v>
      </c>
      <c r="B5" s="64" t="s">
        <v>137</v>
      </c>
      <c r="C5" s="60"/>
      <c r="D5" s="61"/>
      <c r="E5" s="62"/>
      <c r="F5" s="61"/>
      <c r="G5" s="62"/>
      <c r="H5" s="63"/>
      <c r="I5" s="60"/>
      <c r="J5" s="61"/>
      <c r="K5" s="62"/>
      <c r="L5" s="61"/>
      <c r="M5" s="62"/>
      <c r="N5" s="63"/>
    </row>
    <row r="6" spans="1:14" x14ac:dyDescent="0.3">
      <c r="A6" s="54"/>
      <c r="B6" s="52" t="s">
        <v>138</v>
      </c>
      <c r="C6" s="60"/>
      <c r="D6" s="65"/>
      <c r="E6" s="62"/>
      <c r="F6" s="61"/>
      <c r="G6" s="62"/>
      <c r="H6" s="63"/>
      <c r="I6" s="60"/>
      <c r="J6" s="61"/>
      <c r="K6" s="62"/>
      <c r="L6" s="61"/>
      <c r="M6" s="62"/>
      <c r="N6" s="63"/>
    </row>
    <row r="7" spans="1:14" x14ac:dyDescent="0.3">
      <c r="A7" s="54"/>
      <c r="B7" s="52" t="s">
        <v>139</v>
      </c>
      <c r="C7" s="60"/>
      <c r="D7" s="65"/>
      <c r="E7" s="62"/>
      <c r="F7" s="61"/>
      <c r="G7" s="62"/>
      <c r="H7" s="63"/>
      <c r="I7" s="60"/>
      <c r="J7" s="61"/>
      <c r="K7" s="62"/>
      <c r="L7" s="61"/>
      <c r="M7" s="62"/>
      <c r="N7" s="63"/>
    </row>
    <row r="8" spans="1:14" x14ac:dyDescent="0.3">
      <c r="A8" s="54"/>
      <c r="B8" s="64"/>
      <c r="C8" s="60"/>
      <c r="D8" s="65"/>
      <c r="E8" s="62"/>
      <c r="F8" s="61"/>
      <c r="G8" s="62"/>
      <c r="H8" s="63"/>
      <c r="I8" s="60"/>
      <c r="J8" s="61"/>
      <c r="K8" s="62"/>
      <c r="L8" s="61"/>
      <c r="M8" s="62"/>
      <c r="N8" s="63"/>
    </row>
    <row r="9" spans="1:14" x14ac:dyDescent="0.3">
      <c r="A9" s="54"/>
      <c r="B9" s="64" t="s">
        <v>140</v>
      </c>
      <c r="C9" s="60"/>
      <c r="D9" s="65"/>
      <c r="E9" s="62"/>
      <c r="F9" s="61"/>
      <c r="G9" s="62"/>
      <c r="H9" s="63"/>
      <c r="I9" s="60"/>
      <c r="J9" s="61"/>
      <c r="K9" s="62"/>
      <c r="L9" s="61"/>
      <c r="M9" s="62"/>
      <c r="N9" s="63"/>
    </row>
    <row r="10" spans="1:14" x14ac:dyDescent="0.3">
      <c r="A10" s="59"/>
      <c r="B10" s="52" t="s">
        <v>141</v>
      </c>
      <c r="C10" s="60"/>
      <c r="D10" s="65"/>
      <c r="E10" s="62"/>
      <c r="F10" s="61"/>
      <c r="G10" s="62"/>
      <c r="H10" s="63"/>
      <c r="I10" s="60"/>
      <c r="J10" s="61"/>
      <c r="K10" s="62"/>
      <c r="L10" s="61"/>
      <c r="M10" s="62"/>
      <c r="N10" s="63"/>
    </row>
    <row r="11" spans="1:14" x14ac:dyDescent="0.3">
      <c r="A11" s="59"/>
      <c r="B11" s="52" t="s">
        <v>142</v>
      </c>
      <c r="C11" s="60"/>
      <c r="D11" s="65"/>
      <c r="E11" s="62"/>
      <c r="F11" s="61"/>
      <c r="G11" s="62"/>
      <c r="H11" s="63"/>
      <c r="I11" s="60"/>
      <c r="J11" s="61"/>
      <c r="K11" s="62"/>
      <c r="L11" s="61"/>
      <c r="M11" s="62"/>
      <c r="N11" s="63"/>
    </row>
    <row r="12" spans="1:14" x14ac:dyDescent="0.3">
      <c r="A12" s="59"/>
      <c r="B12" s="52" t="s">
        <v>143</v>
      </c>
      <c r="C12" s="60"/>
      <c r="D12" s="65"/>
      <c r="E12" s="62"/>
      <c r="F12" s="61"/>
      <c r="G12" s="62"/>
      <c r="H12" s="63"/>
      <c r="I12" s="60"/>
      <c r="J12" s="61"/>
      <c r="K12" s="62"/>
      <c r="L12" s="61"/>
      <c r="M12" s="62"/>
      <c r="N12" s="63"/>
    </row>
    <row r="13" spans="1:14" x14ac:dyDescent="0.3">
      <c r="A13" s="59"/>
      <c r="B13" s="52" t="s">
        <v>144</v>
      </c>
      <c r="C13" s="60"/>
      <c r="D13" s="65"/>
      <c r="E13" s="62"/>
      <c r="F13" s="61"/>
      <c r="G13" s="62"/>
      <c r="H13" s="63"/>
      <c r="I13" s="60"/>
      <c r="J13" s="61"/>
      <c r="K13" s="62"/>
      <c r="L13" s="61"/>
      <c r="M13" s="62"/>
      <c r="N13" s="63"/>
    </row>
    <row r="14" spans="1:14" x14ac:dyDescent="0.3">
      <c r="A14" s="59"/>
      <c r="B14" s="52" t="s">
        <v>145</v>
      </c>
      <c r="C14" s="60"/>
      <c r="D14" s="65"/>
      <c r="E14" s="62"/>
      <c r="F14" s="61"/>
      <c r="G14" s="62"/>
      <c r="H14" s="63"/>
      <c r="I14" s="60"/>
      <c r="J14" s="61"/>
      <c r="K14" s="62"/>
      <c r="L14" s="61"/>
      <c r="M14" s="62"/>
      <c r="N14" s="63"/>
    </row>
    <row r="15" spans="1:14" x14ac:dyDescent="0.3">
      <c r="A15" s="59"/>
      <c r="B15" s="52" t="s">
        <v>146</v>
      </c>
      <c r="C15" s="60"/>
      <c r="D15" s="65"/>
      <c r="E15" s="62"/>
      <c r="F15" s="61"/>
      <c r="G15" s="62"/>
      <c r="H15" s="63"/>
      <c r="I15" s="60"/>
      <c r="J15" s="61"/>
      <c r="K15" s="62"/>
      <c r="L15" s="61"/>
      <c r="M15" s="62"/>
      <c r="N15" s="63"/>
    </row>
    <row r="16" spans="1:14" x14ac:dyDescent="0.3">
      <c r="A16" s="59"/>
      <c r="B16" s="52"/>
      <c r="C16" s="60"/>
      <c r="D16" s="65"/>
      <c r="E16" s="62"/>
      <c r="F16" s="61"/>
      <c r="G16" s="62"/>
      <c r="H16" s="63"/>
      <c r="I16" s="60"/>
      <c r="J16" s="61"/>
      <c r="K16" s="62"/>
      <c r="L16" s="61"/>
      <c r="M16" s="62"/>
      <c r="N16" s="63"/>
    </row>
    <row r="17" spans="1:14" x14ac:dyDescent="0.3">
      <c r="A17" s="59"/>
      <c r="B17" s="64" t="s">
        <v>147</v>
      </c>
      <c r="C17" s="60"/>
      <c r="D17" s="65"/>
      <c r="E17" s="62"/>
      <c r="F17" s="61"/>
      <c r="G17" s="62"/>
      <c r="H17" s="63"/>
      <c r="I17" s="60"/>
      <c r="J17" s="61"/>
      <c r="K17" s="62"/>
      <c r="L17" s="61"/>
      <c r="M17" s="62"/>
      <c r="N17" s="63"/>
    </row>
    <row r="18" spans="1:14" x14ac:dyDescent="0.3">
      <c r="A18" s="59"/>
      <c r="B18" s="52" t="s">
        <v>148</v>
      </c>
      <c r="C18" s="60"/>
      <c r="D18" s="65"/>
      <c r="E18" s="62"/>
      <c r="F18" s="61"/>
      <c r="G18" s="62"/>
      <c r="H18" s="63"/>
      <c r="I18" s="60"/>
      <c r="J18" s="61"/>
      <c r="K18" s="62"/>
      <c r="L18" s="61"/>
      <c r="M18" s="62"/>
      <c r="N18" s="63"/>
    </row>
    <row r="19" spans="1:14" x14ac:dyDescent="0.3">
      <c r="A19" s="59"/>
      <c r="B19" s="52" t="s">
        <v>149</v>
      </c>
      <c r="C19" s="60"/>
      <c r="D19" s="65"/>
      <c r="E19" s="62"/>
      <c r="F19" s="61"/>
      <c r="G19" s="62"/>
      <c r="H19" s="63"/>
      <c r="I19" s="60"/>
      <c r="J19" s="61"/>
      <c r="K19" s="62"/>
      <c r="L19" s="61"/>
      <c r="M19" s="62"/>
      <c r="N19" s="63"/>
    </row>
    <row r="20" spans="1:14" x14ac:dyDescent="0.3">
      <c r="A20" s="59"/>
      <c r="B20" s="52" t="s">
        <v>150</v>
      </c>
      <c r="C20" s="60"/>
      <c r="D20" s="65"/>
      <c r="E20" s="62"/>
      <c r="F20" s="61"/>
      <c r="G20" s="62"/>
      <c r="H20" s="63"/>
      <c r="I20" s="60"/>
      <c r="J20" s="61"/>
      <c r="K20" s="62"/>
      <c r="L20" s="61"/>
      <c r="M20" s="62"/>
      <c r="N20" s="63"/>
    </row>
    <row r="21" spans="1:14" x14ac:dyDescent="0.3">
      <c r="A21" s="59"/>
      <c r="B21" s="52" t="s">
        <v>151</v>
      </c>
      <c r="C21" s="60"/>
      <c r="D21" s="65"/>
      <c r="E21" s="62"/>
      <c r="F21" s="61"/>
      <c r="G21" s="62"/>
      <c r="H21" s="63"/>
      <c r="I21" s="60"/>
      <c r="J21" s="61"/>
      <c r="K21" s="62"/>
      <c r="L21" s="61"/>
      <c r="M21" s="62"/>
      <c r="N21" s="63"/>
    </row>
    <row r="22" spans="1:14" x14ac:dyDescent="0.3">
      <c r="A22" s="59"/>
      <c r="B22" s="52"/>
      <c r="C22" s="60"/>
      <c r="D22" s="65"/>
      <c r="E22" s="62"/>
      <c r="F22" s="61"/>
      <c r="G22" s="62"/>
      <c r="H22" s="63"/>
      <c r="I22" s="60"/>
      <c r="J22" s="61"/>
      <c r="K22" s="62"/>
      <c r="L22" s="61"/>
      <c r="M22" s="62"/>
      <c r="N22" s="63"/>
    </row>
    <row r="23" spans="1:14" x14ac:dyDescent="0.3">
      <c r="A23" s="59"/>
      <c r="B23" s="64" t="s">
        <v>152</v>
      </c>
      <c r="C23" s="60"/>
      <c r="D23" s="65"/>
      <c r="E23" s="62"/>
      <c r="F23" s="61"/>
      <c r="G23" s="62"/>
      <c r="H23" s="63"/>
      <c r="I23" s="60"/>
      <c r="J23" s="61"/>
      <c r="K23" s="62"/>
      <c r="L23" s="61"/>
      <c r="M23" s="62"/>
      <c r="N23" s="63"/>
    </row>
    <row r="24" spans="1:14" x14ac:dyDescent="0.3">
      <c r="A24" s="59"/>
      <c r="B24" s="52" t="s">
        <v>153</v>
      </c>
      <c r="C24" s="60"/>
      <c r="D24" s="65"/>
      <c r="E24" s="62"/>
      <c r="F24" s="61"/>
      <c r="G24" s="62"/>
      <c r="H24" s="63"/>
      <c r="I24" s="60"/>
      <c r="J24" s="61"/>
      <c r="K24" s="62"/>
      <c r="L24" s="61"/>
      <c r="M24" s="62"/>
      <c r="N24" s="63"/>
    </row>
    <row r="25" spans="1:14" x14ac:dyDescent="0.3">
      <c r="A25" s="59"/>
      <c r="B25" s="52" t="s">
        <v>154</v>
      </c>
      <c r="C25" s="60"/>
      <c r="D25" s="65"/>
      <c r="E25" s="62"/>
      <c r="F25" s="61"/>
      <c r="G25" s="62"/>
      <c r="H25" s="63"/>
      <c r="I25" s="60"/>
      <c r="J25" s="61"/>
      <c r="K25" s="62"/>
      <c r="L25" s="61"/>
      <c r="M25" s="62"/>
      <c r="N25" s="63"/>
    </row>
    <row r="26" spans="1:14" x14ac:dyDescent="0.3">
      <c r="A26" s="59"/>
      <c r="B26" s="52" t="s">
        <v>155</v>
      </c>
      <c r="C26" s="60"/>
      <c r="D26" s="65"/>
      <c r="E26" s="62"/>
      <c r="F26" s="61"/>
      <c r="G26" s="62"/>
      <c r="H26" s="63"/>
      <c r="I26" s="60"/>
      <c r="J26" s="61"/>
      <c r="K26" s="62"/>
      <c r="L26" s="61"/>
      <c r="M26" s="62"/>
      <c r="N26" s="63"/>
    </row>
    <row r="27" spans="1:14" x14ac:dyDescent="0.3">
      <c r="A27" s="59"/>
      <c r="B27" s="52" t="s">
        <v>156</v>
      </c>
      <c r="C27" s="60"/>
      <c r="D27" s="65"/>
      <c r="E27" s="62"/>
      <c r="F27" s="61"/>
      <c r="G27" s="62"/>
      <c r="H27" s="63"/>
      <c r="I27" s="60"/>
      <c r="J27" s="61"/>
      <c r="K27" s="62"/>
      <c r="L27" s="61"/>
      <c r="M27" s="62"/>
      <c r="N27" s="63"/>
    </row>
    <row r="28" spans="1:14" x14ac:dyDescent="0.3">
      <c r="A28" s="59"/>
      <c r="B28" s="52" t="s">
        <v>157</v>
      </c>
      <c r="C28" s="60"/>
      <c r="D28" s="65"/>
      <c r="E28" s="62"/>
      <c r="F28" s="61"/>
      <c r="G28" s="62"/>
      <c r="H28" s="63"/>
      <c r="I28" s="60"/>
      <c r="J28" s="61"/>
      <c r="K28" s="62"/>
      <c r="L28" s="61"/>
      <c r="M28" s="62"/>
      <c r="N28" s="63"/>
    </row>
    <row r="29" spans="1:14" x14ac:dyDescent="0.3">
      <c r="A29" s="59"/>
      <c r="B29" s="52" t="s">
        <v>151</v>
      </c>
      <c r="C29" s="60"/>
      <c r="D29" s="65"/>
      <c r="E29" s="62"/>
      <c r="F29" s="61"/>
      <c r="G29" s="62"/>
      <c r="H29" s="63"/>
      <c r="I29" s="60"/>
      <c r="J29" s="61"/>
      <c r="K29" s="62"/>
      <c r="L29" s="61"/>
      <c r="M29" s="62"/>
      <c r="N29" s="63"/>
    </row>
    <row r="30" spans="1:14" x14ac:dyDescent="0.3">
      <c r="A30" s="59"/>
      <c r="B30" s="52" t="s">
        <v>158</v>
      </c>
      <c r="C30" s="60"/>
      <c r="D30" s="65"/>
      <c r="E30" s="62"/>
      <c r="F30" s="61"/>
      <c r="G30" s="62"/>
      <c r="H30" s="63"/>
      <c r="I30" s="60"/>
      <c r="J30" s="61"/>
      <c r="K30" s="62"/>
      <c r="L30" s="61"/>
      <c r="M30" s="62"/>
      <c r="N30" s="63"/>
    </row>
    <row r="31" spans="1:14" x14ac:dyDescent="0.3">
      <c r="A31" s="59"/>
      <c r="B31" s="52" t="s">
        <v>159</v>
      </c>
      <c r="C31" s="60"/>
      <c r="D31" s="65"/>
      <c r="E31" s="62"/>
      <c r="F31" s="61"/>
      <c r="G31" s="62"/>
      <c r="H31" s="63"/>
      <c r="I31" s="60"/>
      <c r="J31" s="61"/>
      <c r="K31" s="62"/>
      <c r="L31" s="61"/>
      <c r="M31" s="62"/>
      <c r="N31" s="63"/>
    </row>
    <row r="32" spans="1:14" x14ac:dyDescent="0.3">
      <c r="A32" s="59"/>
      <c r="B32" s="52" t="s">
        <v>160</v>
      </c>
      <c r="C32" s="60"/>
      <c r="D32" s="65"/>
      <c r="E32" s="62"/>
      <c r="F32" s="61"/>
      <c r="G32" s="62"/>
      <c r="H32" s="63"/>
      <c r="I32" s="60"/>
      <c r="J32" s="61"/>
      <c r="K32" s="62"/>
      <c r="L32" s="61"/>
      <c r="M32" s="62"/>
      <c r="N32" s="63"/>
    </row>
    <row r="33" spans="1:14" x14ac:dyDescent="0.3">
      <c r="A33" s="59"/>
      <c r="B33" s="52"/>
      <c r="C33" s="60"/>
      <c r="D33" s="61"/>
      <c r="E33" s="62"/>
      <c r="F33" s="61"/>
      <c r="G33" s="62"/>
      <c r="H33" s="63"/>
      <c r="I33" s="60"/>
      <c r="J33" s="61"/>
      <c r="K33" s="62"/>
      <c r="L33" s="61"/>
      <c r="M33" s="62"/>
      <c r="N33" s="63"/>
    </row>
    <row r="34" spans="1:14" x14ac:dyDescent="0.3">
      <c r="A34" s="59"/>
      <c r="B34" s="66" t="s">
        <v>161</v>
      </c>
      <c r="C34" s="67">
        <f>SUM(C5:C33)</f>
        <v>0</v>
      </c>
      <c r="D34" s="68"/>
      <c r="E34" s="69">
        <f>SUM(E5:E33)</f>
        <v>0</v>
      </c>
      <c r="F34" s="68"/>
      <c r="G34" s="69">
        <f>SUM(G5:G33)</f>
        <v>0</v>
      </c>
      <c r="H34" s="70"/>
      <c r="I34" s="67">
        <f>SUM(I5:I33)</f>
        <v>0</v>
      </c>
      <c r="J34" s="68"/>
      <c r="K34" s="69">
        <f>SUM(K5:K33)</f>
        <v>0</v>
      </c>
      <c r="L34" s="68"/>
      <c r="M34" s="69">
        <f>SUM(M5:M33)</f>
        <v>0</v>
      </c>
      <c r="N34" s="70"/>
    </row>
    <row r="35" spans="1:14" x14ac:dyDescent="0.3">
      <c r="A35" s="59"/>
      <c r="B35" s="52"/>
      <c r="C35" s="60"/>
      <c r="D35" s="61"/>
      <c r="E35" s="62"/>
      <c r="F35" s="61"/>
      <c r="G35" s="62"/>
      <c r="H35" s="63"/>
      <c r="I35" s="60"/>
      <c r="J35" s="61"/>
      <c r="K35" s="62"/>
      <c r="L35" s="61"/>
      <c r="M35" s="62"/>
      <c r="N35" s="63"/>
    </row>
    <row r="36" spans="1:14" x14ac:dyDescent="0.3">
      <c r="A36" s="54"/>
      <c r="B36" s="52"/>
      <c r="C36" s="60"/>
      <c r="D36" s="61"/>
      <c r="E36" s="62"/>
      <c r="F36" s="61"/>
      <c r="G36" s="62"/>
      <c r="H36" s="63"/>
      <c r="I36" s="60"/>
      <c r="J36" s="61"/>
      <c r="K36" s="62"/>
      <c r="L36" s="61"/>
      <c r="M36" s="62"/>
      <c r="N36" s="63"/>
    </row>
    <row r="37" spans="1:14" x14ac:dyDescent="0.3">
      <c r="A37" s="54" t="s">
        <v>162</v>
      </c>
      <c r="B37" s="64" t="s">
        <v>163</v>
      </c>
      <c r="C37" s="60"/>
      <c r="D37" s="61"/>
      <c r="E37" s="62"/>
      <c r="F37" s="61"/>
      <c r="G37" s="62"/>
      <c r="H37" s="63"/>
      <c r="I37" s="60"/>
      <c r="J37" s="61"/>
      <c r="K37" s="62"/>
      <c r="L37" s="61"/>
      <c r="M37" s="62"/>
      <c r="N37" s="63"/>
    </row>
    <row r="38" spans="1:14" x14ac:dyDescent="0.3">
      <c r="A38" s="54"/>
      <c r="B38" s="52" t="s">
        <v>164</v>
      </c>
      <c r="C38" s="60"/>
      <c r="D38" s="61"/>
      <c r="E38" s="62"/>
      <c r="F38" s="61"/>
      <c r="G38" s="62"/>
      <c r="H38" s="63"/>
      <c r="I38" s="60"/>
      <c r="J38" s="61"/>
      <c r="K38" s="62"/>
      <c r="L38" s="61"/>
      <c r="M38" s="62"/>
      <c r="N38" s="63"/>
    </row>
    <row r="39" spans="1:14" x14ac:dyDescent="0.3">
      <c r="A39" s="54"/>
      <c r="B39" s="52" t="s">
        <v>165</v>
      </c>
      <c r="C39" s="60"/>
      <c r="D39" s="61"/>
      <c r="E39" s="62"/>
      <c r="F39" s="61"/>
      <c r="G39" s="62"/>
      <c r="H39" s="63"/>
      <c r="I39" s="60"/>
      <c r="J39" s="61"/>
      <c r="K39" s="62"/>
      <c r="L39" s="61"/>
      <c r="M39" s="62"/>
      <c r="N39" s="63"/>
    </row>
    <row r="40" spans="1:14" x14ac:dyDescent="0.3">
      <c r="A40" s="54"/>
      <c r="B40" s="52"/>
      <c r="C40" s="60"/>
      <c r="D40" s="61"/>
      <c r="E40" s="62"/>
      <c r="F40" s="61"/>
      <c r="G40" s="62"/>
      <c r="H40" s="63"/>
      <c r="I40" s="60"/>
      <c r="J40" s="61"/>
      <c r="K40" s="62"/>
      <c r="L40" s="61"/>
      <c r="M40" s="62"/>
      <c r="N40" s="63"/>
    </row>
    <row r="41" spans="1:14" x14ac:dyDescent="0.3">
      <c r="A41" s="54"/>
      <c r="B41" s="52" t="s">
        <v>166</v>
      </c>
      <c r="C41" s="60"/>
      <c r="D41" s="61"/>
      <c r="E41" s="62"/>
      <c r="F41" s="61"/>
      <c r="G41" s="62"/>
      <c r="H41" s="63"/>
      <c r="I41" s="60"/>
      <c r="J41" s="61"/>
      <c r="K41" s="62"/>
      <c r="L41" s="61"/>
      <c r="M41" s="62"/>
      <c r="N41" s="63"/>
    </row>
    <row r="42" spans="1:14" x14ac:dyDescent="0.3">
      <c r="A42" s="54"/>
      <c r="B42" s="52" t="s">
        <v>167</v>
      </c>
      <c r="C42" s="60"/>
      <c r="D42" s="61"/>
      <c r="E42" s="62"/>
      <c r="F42" s="61"/>
      <c r="G42" s="62"/>
      <c r="H42" s="63"/>
      <c r="I42" s="60"/>
      <c r="J42" s="61"/>
      <c r="K42" s="62"/>
      <c r="L42" s="61"/>
      <c r="M42" s="62"/>
      <c r="N42" s="63"/>
    </row>
    <row r="43" spans="1:14" x14ac:dyDescent="0.3">
      <c r="A43" s="59"/>
      <c r="B43" s="52"/>
      <c r="C43" s="60"/>
      <c r="D43" s="61"/>
      <c r="E43" s="62"/>
      <c r="F43" s="61"/>
      <c r="G43" s="62"/>
      <c r="H43" s="63"/>
      <c r="I43" s="60"/>
      <c r="J43" s="61"/>
      <c r="K43" s="62"/>
      <c r="L43" s="61"/>
      <c r="M43" s="62"/>
      <c r="N43" s="63"/>
    </row>
    <row r="44" spans="1:14" x14ac:dyDescent="0.3">
      <c r="A44" s="59"/>
      <c r="B44" s="66" t="s">
        <v>168</v>
      </c>
      <c r="C44" s="67">
        <f>SUM(C38:C43)</f>
        <v>0</v>
      </c>
      <c r="D44" s="68" t="e">
        <f>SUM(C44/C69)*100</f>
        <v>#DIV/0!</v>
      </c>
      <c r="E44" s="69">
        <f>SUM(E38:E43)</f>
        <v>0</v>
      </c>
      <c r="F44" s="68" t="e">
        <f>SUM(E44/E69)*100</f>
        <v>#DIV/0!</v>
      </c>
      <c r="G44" s="69">
        <f>SUM(G38:G43)</f>
        <v>0</v>
      </c>
      <c r="H44" s="70" t="e">
        <f>SUM(G44/G69)*100</f>
        <v>#DIV/0!</v>
      </c>
      <c r="I44" s="67">
        <f>SUM(I38:I43)</f>
        <v>0</v>
      </c>
      <c r="J44" s="68" t="e">
        <f>SUM(I44/I69)*100</f>
        <v>#DIV/0!</v>
      </c>
      <c r="K44" s="69">
        <f>SUM(K38:K43)</f>
        <v>0</v>
      </c>
      <c r="L44" s="68" t="e">
        <f>SUM(K44/K69)*100</f>
        <v>#DIV/0!</v>
      </c>
      <c r="M44" s="69">
        <f>SUM(M38:M43)</f>
        <v>0</v>
      </c>
      <c r="N44" s="70" t="e">
        <f>SUM(M44/M69)*100</f>
        <v>#DIV/0!</v>
      </c>
    </row>
    <row r="45" spans="1:14" x14ac:dyDescent="0.3">
      <c r="A45" s="59"/>
      <c r="B45" s="64"/>
      <c r="C45" s="60"/>
      <c r="D45" s="71"/>
      <c r="E45" s="62"/>
      <c r="F45" s="71"/>
      <c r="G45" s="62"/>
      <c r="H45" s="72"/>
      <c r="I45" s="60"/>
      <c r="J45" s="71"/>
      <c r="K45" s="62"/>
      <c r="L45" s="71"/>
      <c r="M45" s="62"/>
      <c r="N45" s="72"/>
    </row>
    <row r="46" spans="1:14" x14ac:dyDescent="0.3">
      <c r="A46" s="59"/>
      <c r="B46" s="64" t="s">
        <v>169</v>
      </c>
      <c r="C46" s="60"/>
      <c r="D46" s="71"/>
      <c r="E46" s="62"/>
      <c r="F46" s="71"/>
      <c r="G46" s="62"/>
      <c r="H46" s="72"/>
      <c r="I46" s="60"/>
      <c r="J46" s="71"/>
      <c r="K46" s="62"/>
      <c r="L46" s="71"/>
      <c r="M46" s="62"/>
      <c r="N46" s="72"/>
    </row>
    <row r="47" spans="1:14" x14ac:dyDescent="0.3">
      <c r="A47" s="59"/>
      <c r="B47" s="52" t="s">
        <v>170</v>
      </c>
      <c r="C47" s="60"/>
      <c r="D47" s="71"/>
      <c r="E47" s="62"/>
      <c r="F47" s="71"/>
      <c r="G47" s="62"/>
      <c r="H47" s="72"/>
      <c r="I47" s="60"/>
      <c r="J47" s="71"/>
      <c r="K47" s="62"/>
      <c r="L47" s="71"/>
      <c r="M47" s="62"/>
      <c r="N47" s="72"/>
    </row>
    <row r="48" spans="1:14" x14ac:dyDescent="0.3">
      <c r="A48" s="59"/>
      <c r="B48" s="52" t="s">
        <v>171</v>
      </c>
      <c r="C48" s="60"/>
      <c r="D48" s="71"/>
      <c r="E48" s="62"/>
      <c r="F48" s="71"/>
      <c r="G48" s="62"/>
      <c r="H48" s="72"/>
      <c r="I48" s="60"/>
      <c r="J48" s="71"/>
      <c r="K48" s="62"/>
      <c r="L48" s="71"/>
      <c r="M48" s="62"/>
      <c r="N48" s="72"/>
    </row>
    <row r="49" spans="1:14" x14ac:dyDescent="0.3">
      <c r="A49" s="59"/>
      <c r="B49" s="64"/>
      <c r="C49" s="60"/>
      <c r="D49" s="71"/>
      <c r="E49" s="62"/>
      <c r="F49" s="71"/>
      <c r="G49" s="62"/>
      <c r="H49" s="72"/>
      <c r="I49" s="60"/>
      <c r="J49" s="71"/>
      <c r="K49" s="62"/>
      <c r="L49" s="71"/>
      <c r="M49" s="62"/>
      <c r="N49" s="72"/>
    </row>
    <row r="50" spans="1:14" x14ac:dyDescent="0.3">
      <c r="A50" s="59"/>
      <c r="B50" s="64" t="s">
        <v>172</v>
      </c>
      <c r="C50" s="60"/>
      <c r="D50" s="61"/>
      <c r="E50" s="62"/>
      <c r="F50" s="61"/>
      <c r="G50" s="62"/>
      <c r="H50" s="63"/>
      <c r="I50" s="60"/>
      <c r="J50" s="61"/>
      <c r="K50" s="62"/>
      <c r="L50" s="61"/>
      <c r="M50" s="62"/>
      <c r="N50" s="63"/>
    </row>
    <row r="51" spans="1:14" x14ac:dyDescent="0.3">
      <c r="A51" s="59"/>
      <c r="B51" s="52" t="s">
        <v>173</v>
      </c>
      <c r="C51" s="60"/>
      <c r="D51" s="61"/>
      <c r="E51" s="62"/>
      <c r="F51" s="61"/>
      <c r="G51" s="62"/>
      <c r="H51" s="63"/>
      <c r="I51" s="60"/>
      <c r="J51" s="61"/>
      <c r="K51" s="62"/>
      <c r="L51" s="61"/>
      <c r="M51" s="62"/>
      <c r="N51" s="63"/>
    </row>
    <row r="52" spans="1:14" x14ac:dyDescent="0.3">
      <c r="A52" s="59"/>
      <c r="B52" s="52" t="s">
        <v>174</v>
      </c>
      <c r="C52" s="60"/>
      <c r="D52" s="61"/>
      <c r="E52" s="62"/>
      <c r="F52" s="61"/>
      <c r="G52" s="62"/>
      <c r="H52" s="63"/>
      <c r="I52" s="60"/>
      <c r="J52" s="61"/>
      <c r="K52" s="62"/>
      <c r="L52" s="61"/>
      <c r="M52" s="62"/>
      <c r="N52" s="63"/>
    </row>
    <row r="53" spans="1:14" x14ac:dyDescent="0.3">
      <c r="A53" s="59"/>
      <c r="B53" s="52" t="s">
        <v>175</v>
      </c>
      <c r="C53" s="60"/>
      <c r="D53" s="61"/>
      <c r="E53" s="62"/>
      <c r="F53" s="61"/>
      <c r="G53" s="62"/>
      <c r="H53" s="63"/>
      <c r="I53" s="60"/>
      <c r="J53" s="61"/>
      <c r="K53" s="62"/>
      <c r="L53" s="61"/>
      <c r="M53" s="62"/>
      <c r="N53" s="63"/>
    </row>
    <row r="54" spans="1:14" x14ac:dyDescent="0.3">
      <c r="A54" s="59"/>
      <c r="B54" s="52" t="s">
        <v>176</v>
      </c>
      <c r="C54" s="60"/>
      <c r="D54" s="61"/>
      <c r="E54" s="62"/>
      <c r="F54" s="61"/>
      <c r="G54" s="62"/>
      <c r="H54" s="63"/>
      <c r="I54" s="60"/>
      <c r="J54" s="61"/>
      <c r="K54" s="62"/>
      <c r="L54" s="61"/>
      <c r="M54" s="62"/>
      <c r="N54" s="63"/>
    </row>
    <row r="55" spans="1:14" x14ac:dyDescent="0.3">
      <c r="A55" s="59"/>
      <c r="B55" s="64"/>
      <c r="C55" s="60"/>
      <c r="D55" s="61"/>
      <c r="E55" s="62"/>
      <c r="F55" s="61"/>
      <c r="G55" s="62"/>
      <c r="H55" s="63"/>
      <c r="I55" s="60"/>
      <c r="J55" s="61"/>
      <c r="K55" s="62"/>
      <c r="L55" s="61"/>
      <c r="M55" s="62"/>
      <c r="N55" s="63"/>
    </row>
    <row r="56" spans="1:14" x14ac:dyDescent="0.3">
      <c r="A56" s="59"/>
      <c r="B56" s="64" t="s">
        <v>177</v>
      </c>
      <c r="C56" s="60"/>
      <c r="D56" s="61"/>
      <c r="E56" s="62"/>
      <c r="F56" s="61"/>
      <c r="G56" s="62"/>
      <c r="H56" s="63"/>
      <c r="I56" s="60"/>
      <c r="J56" s="61"/>
      <c r="K56" s="62"/>
      <c r="L56" s="61"/>
      <c r="M56" s="62"/>
      <c r="N56" s="63"/>
    </row>
    <row r="57" spans="1:14" x14ac:dyDescent="0.3">
      <c r="A57" s="59"/>
      <c r="B57" s="52" t="s">
        <v>178</v>
      </c>
      <c r="C57" s="60"/>
      <c r="D57" s="61"/>
      <c r="E57" s="62"/>
      <c r="F57" s="61"/>
      <c r="G57" s="62"/>
      <c r="H57" s="63"/>
      <c r="I57" s="60"/>
      <c r="J57" s="61"/>
      <c r="K57" s="62"/>
      <c r="L57" s="61"/>
      <c r="M57" s="62"/>
      <c r="N57" s="63"/>
    </row>
    <row r="58" spans="1:14" x14ac:dyDescent="0.3">
      <c r="A58" s="59"/>
      <c r="B58" s="52" t="s">
        <v>179</v>
      </c>
      <c r="C58" s="73"/>
      <c r="D58" s="74"/>
      <c r="E58" s="75"/>
      <c r="F58" s="74"/>
      <c r="G58" s="75"/>
      <c r="H58" s="76"/>
      <c r="I58" s="73"/>
      <c r="J58" s="74"/>
      <c r="K58" s="75"/>
      <c r="L58" s="74"/>
      <c r="M58" s="75"/>
      <c r="N58" s="76"/>
    </row>
    <row r="59" spans="1:14" x14ac:dyDescent="0.3">
      <c r="A59" s="59"/>
      <c r="B59" s="52" t="s">
        <v>180</v>
      </c>
      <c r="C59" s="60"/>
      <c r="D59" s="61"/>
      <c r="E59" s="62"/>
      <c r="F59" s="61"/>
      <c r="G59" s="62"/>
      <c r="H59" s="63"/>
      <c r="I59" s="60"/>
      <c r="J59" s="61"/>
      <c r="K59" s="62"/>
      <c r="L59" s="61"/>
      <c r="M59" s="62"/>
      <c r="N59" s="63"/>
    </row>
    <row r="60" spans="1:14" x14ac:dyDescent="0.3">
      <c r="A60" s="59"/>
      <c r="B60" s="52" t="s">
        <v>181</v>
      </c>
      <c r="C60" s="60"/>
      <c r="D60" s="61"/>
      <c r="E60" s="62"/>
      <c r="F60" s="61"/>
      <c r="G60" s="62"/>
      <c r="H60" s="63"/>
      <c r="I60" s="60"/>
      <c r="J60" s="61"/>
      <c r="K60" s="62"/>
      <c r="L60" s="61"/>
      <c r="M60" s="62"/>
      <c r="N60" s="63"/>
    </row>
    <row r="61" spans="1:14" x14ac:dyDescent="0.3">
      <c r="A61" s="59"/>
      <c r="B61" s="52" t="s">
        <v>182</v>
      </c>
      <c r="C61" s="60"/>
      <c r="D61" s="61"/>
      <c r="E61" s="62"/>
      <c r="F61" s="61"/>
      <c r="G61" s="62"/>
      <c r="H61" s="63"/>
      <c r="I61" s="60"/>
      <c r="J61" s="61"/>
      <c r="K61" s="62"/>
      <c r="L61" s="61"/>
      <c r="M61" s="62"/>
      <c r="N61" s="63"/>
    </row>
    <row r="62" spans="1:14" x14ac:dyDescent="0.3">
      <c r="A62" s="59"/>
      <c r="B62" s="52" t="s">
        <v>183</v>
      </c>
      <c r="C62" s="60"/>
      <c r="D62" s="61"/>
      <c r="E62" s="62"/>
      <c r="F62" s="61"/>
      <c r="G62" s="62"/>
      <c r="H62" s="63"/>
      <c r="I62" s="60"/>
      <c r="J62" s="61"/>
      <c r="K62" s="62"/>
      <c r="L62" s="61"/>
      <c r="M62" s="62"/>
      <c r="N62" s="63"/>
    </row>
    <row r="63" spans="1:14" x14ac:dyDescent="0.3">
      <c r="A63" s="59"/>
      <c r="B63" s="52"/>
      <c r="C63" s="60"/>
      <c r="D63" s="61"/>
      <c r="E63" s="62"/>
      <c r="F63" s="61"/>
      <c r="G63" s="62"/>
      <c r="H63" s="63"/>
      <c r="I63" s="60"/>
      <c r="J63" s="61"/>
      <c r="K63" s="62"/>
      <c r="L63" s="61"/>
      <c r="M63" s="62"/>
      <c r="N63" s="63"/>
    </row>
    <row r="64" spans="1:14" x14ac:dyDescent="0.3">
      <c r="A64" s="59"/>
      <c r="B64" s="52" t="s">
        <v>184</v>
      </c>
      <c r="C64" s="60"/>
      <c r="D64" s="61"/>
      <c r="E64" s="62"/>
      <c r="F64" s="61"/>
      <c r="G64" s="62"/>
      <c r="H64" s="63"/>
      <c r="I64" s="60"/>
      <c r="J64" s="61"/>
      <c r="K64" s="62"/>
      <c r="L64" s="61"/>
      <c r="M64" s="62"/>
      <c r="N64" s="63"/>
    </row>
    <row r="65" spans="1:16" x14ac:dyDescent="0.3">
      <c r="A65" s="59"/>
      <c r="B65" s="52" t="s">
        <v>185</v>
      </c>
      <c r="C65" s="60"/>
      <c r="D65" s="61"/>
      <c r="E65" s="62"/>
      <c r="F65" s="61"/>
      <c r="G65" s="62"/>
      <c r="H65" s="63"/>
      <c r="I65" s="60"/>
      <c r="J65" s="61"/>
      <c r="K65" s="62"/>
      <c r="L65" s="61"/>
      <c r="M65" s="62"/>
      <c r="N65" s="63"/>
    </row>
    <row r="66" spans="1:16" x14ac:dyDescent="0.3">
      <c r="A66" s="59"/>
      <c r="B66" s="52" t="s">
        <v>186</v>
      </c>
      <c r="C66" s="60"/>
      <c r="D66" s="61"/>
      <c r="E66" s="62"/>
      <c r="F66" s="61"/>
      <c r="G66" s="62"/>
      <c r="H66" s="63"/>
      <c r="I66" s="60"/>
      <c r="J66" s="61"/>
      <c r="K66" s="62"/>
      <c r="L66" s="61"/>
      <c r="M66" s="62"/>
      <c r="N66" s="63"/>
    </row>
    <row r="67" spans="1:16" x14ac:dyDescent="0.3">
      <c r="A67" s="59"/>
      <c r="B67" s="52" t="s">
        <v>187</v>
      </c>
      <c r="C67" s="60"/>
      <c r="D67" s="61"/>
      <c r="E67" s="62"/>
      <c r="F67" s="61"/>
      <c r="G67" s="62"/>
      <c r="H67" s="63"/>
      <c r="I67" s="60"/>
      <c r="J67" s="61"/>
      <c r="K67" s="62"/>
      <c r="L67" s="61"/>
      <c r="M67" s="62"/>
      <c r="N67" s="63"/>
    </row>
    <row r="68" spans="1:16" x14ac:dyDescent="0.3">
      <c r="A68" s="59"/>
      <c r="B68" s="64"/>
      <c r="C68" s="60"/>
      <c r="D68" s="61"/>
      <c r="E68" s="62"/>
      <c r="F68" s="61"/>
      <c r="G68" s="62"/>
      <c r="H68" s="63"/>
      <c r="I68" s="60"/>
      <c r="J68" s="61"/>
      <c r="K68" s="62"/>
      <c r="L68" s="61"/>
      <c r="M68" s="62"/>
      <c r="N68" s="63"/>
    </row>
    <row r="69" spans="1:16" x14ac:dyDescent="0.3">
      <c r="A69" s="59"/>
      <c r="B69" s="66" t="s">
        <v>161</v>
      </c>
      <c r="C69" s="77">
        <f>SUM(C44:C68)</f>
        <v>0</v>
      </c>
      <c r="D69" s="78"/>
      <c r="E69" s="79">
        <f>SUM(E44:E68)</f>
        <v>0</v>
      </c>
      <c r="F69" s="78"/>
      <c r="G69" s="79">
        <f>SUM(G44:G68)</f>
        <v>0</v>
      </c>
      <c r="H69" s="80"/>
      <c r="I69" s="77">
        <f>SUM(I44:I68)</f>
        <v>0</v>
      </c>
      <c r="J69" s="78"/>
      <c r="K69" s="79">
        <f>SUM(K44:K68)</f>
        <v>0</v>
      </c>
      <c r="L69" s="78"/>
      <c r="M69" s="79">
        <f>SUM(M44:M68)</f>
        <v>0</v>
      </c>
      <c r="N69" s="70"/>
    </row>
    <row r="70" spans="1:16" x14ac:dyDescent="0.3">
      <c r="A70" s="59"/>
      <c r="B70" s="64"/>
      <c r="C70" s="81"/>
      <c r="D70" s="71"/>
      <c r="E70" s="82"/>
      <c r="F70" s="71"/>
      <c r="G70" s="82"/>
      <c r="H70" s="72"/>
      <c r="I70" s="81"/>
      <c r="J70" s="71"/>
      <c r="K70" s="82"/>
      <c r="L70" s="71"/>
      <c r="M70" s="82"/>
      <c r="N70" s="72"/>
    </row>
    <row r="71" spans="1:16" x14ac:dyDescent="0.3">
      <c r="A71" s="59"/>
      <c r="B71" s="83" t="s">
        <v>188</v>
      </c>
      <c r="C71" s="84">
        <f>C34-C69</f>
        <v>0</v>
      </c>
      <c r="D71" s="85"/>
      <c r="E71" s="86">
        <f>E34-E69</f>
        <v>0</v>
      </c>
      <c r="F71" s="85"/>
      <c r="G71" s="86">
        <f>G34-G69</f>
        <v>0</v>
      </c>
      <c r="H71" s="87"/>
      <c r="I71" s="84">
        <f>I34-I69</f>
        <v>0</v>
      </c>
      <c r="J71" s="85"/>
      <c r="K71" s="86">
        <f>K34-K69</f>
        <v>0</v>
      </c>
      <c r="L71" s="85"/>
      <c r="M71" s="86">
        <f>M34-M69</f>
        <v>0</v>
      </c>
      <c r="N71" s="87"/>
    </row>
    <row r="72" spans="1:16" x14ac:dyDescent="0.3">
      <c r="A72" s="59"/>
      <c r="B72" s="88"/>
      <c r="C72" s="89"/>
      <c r="D72" s="90"/>
      <c r="E72" s="91"/>
      <c r="F72" s="90"/>
      <c r="G72" s="91"/>
      <c r="H72" s="92"/>
      <c r="I72" s="89"/>
      <c r="J72" s="90"/>
      <c r="K72" s="91"/>
      <c r="L72" s="90"/>
      <c r="M72" s="91"/>
      <c r="N72" s="92"/>
    </row>
    <row r="73" spans="1:16" ht="15" thickBot="1" x14ac:dyDescent="0.35">
      <c r="A73" s="93"/>
      <c r="B73" s="94"/>
      <c r="C73" s="95"/>
      <c r="D73" s="96"/>
      <c r="E73" s="97"/>
      <c r="F73" s="96"/>
      <c r="G73" s="97"/>
      <c r="H73" s="98"/>
      <c r="I73" s="95"/>
      <c r="J73" s="96"/>
      <c r="K73" s="97"/>
      <c r="L73" s="96"/>
      <c r="M73" s="99"/>
      <c r="N73" s="98"/>
      <c r="O73" s="100"/>
      <c r="P73" s="101" t="s">
        <v>189</v>
      </c>
    </row>
    <row r="74" spans="1:16" x14ac:dyDescent="0.3">
      <c r="A74" s="93"/>
      <c r="B74" s="102" t="s">
        <v>190</v>
      </c>
      <c r="C74" s="426" t="s">
        <v>134</v>
      </c>
      <c r="D74" s="425"/>
      <c r="E74" s="425"/>
      <c r="F74" s="425"/>
      <c r="G74" s="425"/>
      <c r="H74" s="103"/>
      <c r="I74" s="426" t="s">
        <v>135</v>
      </c>
      <c r="J74" s="425"/>
      <c r="K74" s="425"/>
      <c r="L74" s="425"/>
      <c r="M74" s="427"/>
      <c r="N74" s="103"/>
      <c r="O74" s="100"/>
      <c r="P74" s="104" t="s">
        <v>191</v>
      </c>
    </row>
    <row r="75" spans="1:16" x14ac:dyDescent="0.3">
      <c r="A75" s="93"/>
      <c r="B75" s="105"/>
      <c r="C75" s="106">
        <f>SUM(C3)</f>
        <v>44926</v>
      </c>
      <c r="D75" s="288" t="s">
        <v>95</v>
      </c>
      <c r="E75" s="289">
        <f>SUM(E3)</f>
        <v>45291</v>
      </c>
      <c r="F75" s="107" t="s">
        <v>95</v>
      </c>
      <c r="G75" s="106">
        <f>SUM(G3)</f>
        <v>45657</v>
      </c>
      <c r="H75" s="108" t="s">
        <v>95</v>
      </c>
      <c r="I75" s="106">
        <f>SUM(I3)</f>
        <v>46022</v>
      </c>
      <c r="J75" s="288" t="s">
        <v>95</v>
      </c>
      <c r="K75" s="289">
        <f>SUM(K3)</f>
        <v>46387</v>
      </c>
      <c r="L75" s="288" t="s">
        <v>95</v>
      </c>
      <c r="M75" s="289">
        <f>SUM(M3)</f>
        <v>46752</v>
      </c>
      <c r="N75" s="108" t="s">
        <v>95</v>
      </c>
      <c r="O75" s="100"/>
      <c r="P75" s="104" t="s">
        <v>192</v>
      </c>
    </row>
    <row r="76" spans="1:16" x14ac:dyDescent="0.3">
      <c r="A76" s="93"/>
      <c r="B76" s="109" t="s">
        <v>193</v>
      </c>
      <c r="C76" s="110">
        <f>SUM(C44)</f>
        <v>0</v>
      </c>
      <c r="D76" s="290" t="e">
        <f>SUM(C44/C69)*100</f>
        <v>#DIV/0!</v>
      </c>
      <c r="E76" s="293">
        <f>SUM(E44)</f>
        <v>0</v>
      </c>
      <c r="F76" s="290" t="e">
        <f>SUM(E44/E69)*100</f>
        <v>#DIV/0!</v>
      </c>
      <c r="G76" s="293">
        <f>SUM(G44)</f>
        <v>0</v>
      </c>
      <c r="H76" s="111" t="e">
        <f>SUM(G44/G69)*100</f>
        <v>#DIV/0!</v>
      </c>
      <c r="I76" s="110">
        <f>SUM(I44)</f>
        <v>0</v>
      </c>
      <c r="J76" s="290" t="e">
        <f>SUM(I44/I69)*100</f>
        <v>#DIV/0!</v>
      </c>
      <c r="K76" s="157">
        <f>SUM(K44)</f>
        <v>0</v>
      </c>
      <c r="L76" s="290" t="e">
        <f>SUM(K44/K69)*100</f>
        <v>#DIV/0!</v>
      </c>
      <c r="M76" s="293">
        <f>SUM(M44)</f>
        <v>0</v>
      </c>
      <c r="N76" s="111" t="e">
        <f>SUM(M44/M69)*100</f>
        <v>#DIV/0!</v>
      </c>
      <c r="O76" s="100"/>
      <c r="P76" s="104" t="s">
        <v>194</v>
      </c>
    </row>
    <row r="77" spans="1:16" ht="15" thickBot="1" x14ac:dyDescent="0.35">
      <c r="A77" s="93"/>
      <c r="B77" s="112" t="s">
        <v>195</v>
      </c>
      <c r="C77" s="113">
        <f>SUM(C69)</f>
        <v>0</v>
      </c>
      <c r="D77" s="291"/>
      <c r="E77" s="292">
        <f>SUM(E69)</f>
        <v>0</v>
      </c>
      <c r="F77" s="291"/>
      <c r="G77" s="292">
        <f>SUM(G69)</f>
        <v>0</v>
      </c>
      <c r="H77" s="114"/>
      <c r="I77" s="113">
        <f>SUM(I69)</f>
        <v>0</v>
      </c>
      <c r="J77" s="291"/>
      <c r="K77" s="292">
        <f>SUM(K69)</f>
        <v>0</v>
      </c>
      <c r="L77" s="291"/>
      <c r="M77" s="292">
        <f>SUM(M69)</f>
        <v>0</v>
      </c>
      <c r="N77" s="114"/>
      <c r="O77" s="100"/>
      <c r="P77" s="104" t="s">
        <v>196</v>
      </c>
    </row>
    <row r="78" spans="1:16" x14ac:dyDescent="0.3">
      <c r="A78" s="115"/>
      <c r="B78" s="116" t="s">
        <v>197</v>
      </c>
      <c r="C78" s="117"/>
      <c r="D78" s="118"/>
      <c r="E78" s="119"/>
      <c r="F78" s="118"/>
      <c r="G78" s="119"/>
      <c r="H78" s="120"/>
      <c r="I78" s="117"/>
      <c r="J78" s="118"/>
      <c r="K78" s="119"/>
      <c r="L78" s="118"/>
      <c r="M78" s="119"/>
      <c r="N78" s="120"/>
      <c r="O78" s="100"/>
      <c r="P78" s="104" t="s">
        <v>198</v>
      </c>
    </row>
    <row r="79" spans="1:16" x14ac:dyDescent="0.3">
      <c r="A79" s="115"/>
      <c r="B79" s="121"/>
      <c r="C79" s="122"/>
      <c r="D79" s="123"/>
      <c r="E79" s="124"/>
      <c r="F79" s="123"/>
      <c r="G79" s="124"/>
      <c r="H79" s="125"/>
      <c r="I79" s="122"/>
      <c r="J79" s="123"/>
      <c r="K79" s="124"/>
      <c r="L79" s="123"/>
      <c r="M79" s="124"/>
      <c r="N79" s="125"/>
      <c r="O79" s="100"/>
      <c r="P79" s="104" t="s">
        <v>199</v>
      </c>
    </row>
    <row r="80" spans="1:16" ht="15" thickBot="1" x14ac:dyDescent="0.35">
      <c r="A80" s="59"/>
      <c r="B80" s="126"/>
      <c r="C80" s="127"/>
      <c r="D80" s="128"/>
      <c r="E80" s="129"/>
      <c r="F80" s="128"/>
      <c r="G80" s="129"/>
      <c r="H80" s="130"/>
      <c r="I80" s="127"/>
      <c r="J80" s="128"/>
      <c r="K80" s="129"/>
      <c r="L80" s="128"/>
      <c r="M80" s="129"/>
      <c r="N80" s="130"/>
    </row>
    <row r="81" spans="1:16" x14ac:dyDescent="0.3">
      <c r="A81" s="131" t="s">
        <v>200</v>
      </c>
      <c r="B81" s="132"/>
      <c r="C81" s="431" t="s">
        <v>134</v>
      </c>
      <c r="D81" s="432"/>
      <c r="E81" s="432"/>
      <c r="F81" s="432"/>
      <c r="G81" s="432"/>
      <c r="H81" s="133"/>
      <c r="I81" s="431" t="s">
        <v>135</v>
      </c>
      <c r="J81" s="432"/>
      <c r="K81" s="432"/>
      <c r="L81" s="432"/>
      <c r="M81" s="433"/>
      <c r="N81" s="133"/>
      <c r="P81" s="104" t="s">
        <v>201</v>
      </c>
    </row>
    <row r="82" spans="1:16" x14ac:dyDescent="0.3">
      <c r="A82" s="134"/>
      <c r="B82" s="52"/>
      <c r="C82" s="106">
        <f>SUM(C3)</f>
        <v>44926</v>
      </c>
      <c r="D82" s="288" t="s">
        <v>95</v>
      </c>
      <c r="E82" s="289">
        <f>SUM(E3)</f>
        <v>45291</v>
      </c>
      <c r="F82" s="288" t="s">
        <v>95</v>
      </c>
      <c r="G82" s="289">
        <f>SUM(G3)</f>
        <v>45657</v>
      </c>
      <c r="H82" s="108" t="s">
        <v>95</v>
      </c>
      <c r="I82" s="106">
        <f>SUM(I3)</f>
        <v>46022</v>
      </c>
      <c r="J82" s="107" t="s">
        <v>95</v>
      </c>
      <c r="K82" s="106">
        <f>SUM(K3)</f>
        <v>46387</v>
      </c>
      <c r="L82" s="107" t="s">
        <v>95</v>
      </c>
      <c r="M82" s="106">
        <f>SUM(M3)</f>
        <v>46752</v>
      </c>
      <c r="N82" s="108" t="s">
        <v>95</v>
      </c>
    </row>
    <row r="83" spans="1:16" x14ac:dyDescent="0.3">
      <c r="A83" s="15"/>
      <c r="B83" s="52" t="s">
        <v>202</v>
      </c>
      <c r="C83" s="60"/>
      <c r="D83" s="274"/>
      <c r="E83" s="62"/>
      <c r="F83" s="277"/>
      <c r="G83" s="157">
        <f>Meerjarenbegroting!E16</f>
        <v>0</v>
      </c>
      <c r="H83" s="278"/>
      <c r="I83" s="279">
        <f>Meerjarenbegroting!G16</f>
        <v>0</v>
      </c>
      <c r="J83" s="280"/>
      <c r="K83" s="157">
        <f>Meerjarenbegroting!I16</f>
        <v>0</v>
      </c>
      <c r="L83" s="281"/>
      <c r="M83" s="136">
        <f>Meerjarenbegroting!K16</f>
        <v>0</v>
      </c>
      <c r="N83" s="275"/>
    </row>
    <row r="84" spans="1:16" x14ac:dyDescent="0.3">
      <c r="A84" s="134"/>
      <c r="B84" s="52" t="s">
        <v>203</v>
      </c>
      <c r="C84" s="60"/>
      <c r="D84" s="274"/>
      <c r="E84" s="62"/>
      <c r="F84" s="277"/>
      <c r="G84" s="282">
        <f>Meerjarenbegroting!F20</f>
        <v>0</v>
      </c>
      <c r="H84" s="278"/>
      <c r="I84" s="279">
        <f>Meerjarenbegroting!H20</f>
        <v>0</v>
      </c>
      <c r="J84" s="280"/>
      <c r="K84" s="282">
        <f>Meerjarenbegroting!J20</f>
        <v>0</v>
      </c>
      <c r="L84" s="281"/>
      <c r="M84" s="279">
        <f>Meerjarenbegroting!L20</f>
        <v>0</v>
      </c>
      <c r="N84" s="275"/>
    </row>
    <row r="85" spans="1:16" x14ac:dyDescent="0.3">
      <c r="A85" s="134"/>
      <c r="B85" s="52"/>
      <c r="C85" s="60"/>
      <c r="D85" s="274"/>
      <c r="E85" s="62"/>
      <c r="F85" s="274"/>
      <c r="G85" s="62"/>
      <c r="H85" s="275"/>
      <c r="I85" s="60"/>
      <c r="J85" s="274"/>
      <c r="K85" s="62"/>
      <c r="L85" s="274"/>
      <c r="M85" s="62"/>
      <c r="N85" s="275"/>
    </row>
    <row r="86" spans="1:16" x14ac:dyDescent="0.3">
      <c r="A86" s="134"/>
      <c r="B86" s="66" t="s">
        <v>204</v>
      </c>
      <c r="C86" s="67">
        <f>SUM(C83:C85)</f>
        <v>0</v>
      </c>
      <c r="D86" s="68"/>
      <c r="E86" s="69">
        <f>SUM(E83:E85)</f>
        <v>0</v>
      </c>
      <c r="F86" s="68"/>
      <c r="G86" s="69">
        <f>SUM(G83:G85)</f>
        <v>0</v>
      </c>
      <c r="H86" s="70"/>
      <c r="I86" s="67">
        <f>SUM(I83:I85)</f>
        <v>0</v>
      </c>
      <c r="J86" s="68"/>
      <c r="K86" s="69">
        <f>SUM(K83:K85)</f>
        <v>0</v>
      </c>
      <c r="L86" s="68"/>
      <c r="M86" s="69">
        <f>SUM(M83:M85)</f>
        <v>0</v>
      </c>
      <c r="N86" s="70"/>
    </row>
    <row r="87" spans="1:16" x14ac:dyDescent="0.3">
      <c r="A87" s="134"/>
      <c r="B87" s="52"/>
      <c r="C87" s="60"/>
      <c r="D87" s="61"/>
      <c r="E87" s="62"/>
      <c r="F87" s="61"/>
      <c r="G87" s="62"/>
      <c r="H87" s="63"/>
      <c r="I87" s="60"/>
      <c r="J87" s="61"/>
      <c r="K87" s="62"/>
      <c r="L87" s="61"/>
      <c r="M87" s="62"/>
      <c r="N87" s="63"/>
    </row>
    <row r="88" spans="1:16" x14ac:dyDescent="0.3">
      <c r="A88" s="134"/>
      <c r="B88" s="52" t="s">
        <v>205</v>
      </c>
      <c r="C88" s="60"/>
      <c r="D88" s="61"/>
      <c r="E88" s="62"/>
      <c r="F88" s="65"/>
      <c r="G88" s="157">
        <f>Meerjarenbegroting!E17</f>
        <v>0</v>
      </c>
      <c r="H88" s="283"/>
      <c r="I88" s="279">
        <f>Meerjarenbegroting!G17</f>
        <v>0</v>
      </c>
      <c r="J88" s="284"/>
      <c r="K88" s="157">
        <f>Meerjarenbegroting!I17</f>
        <v>0</v>
      </c>
      <c r="L88" s="285"/>
      <c r="M88" s="136">
        <f>Meerjarenbegroting!K17</f>
        <v>0</v>
      </c>
      <c r="N88" s="63"/>
    </row>
    <row r="89" spans="1:16" x14ac:dyDescent="0.3">
      <c r="A89" s="134"/>
      <c r="B89" s="52"/>
      <c r="C89" s="60"/>
      <c r="D89" s="61"/>
      <c r="E89" s="62"/>
      <c r="F89" s="61"/>
      <c r="G89" s="62"/>
      <c r="H89" s="63"/>
      <c r="I89" s="60"/>
      <c r="J89" s="61"/>
      <c r="K89" s="62"/>
      <c r="L89" s="61"/>
      <c r="M89" s="62"/>
      <c r="N89" s="63"/>
    </row>
    <row r="90" spans="1:16" x14ac:dyDescent="0.3">
      <c r="A90" s="134"/>
      <c r="B90" s="135" t="s">
        <v>206</v>
      </c>
      <c r="C90" s="136">
        <f>SUM(C86-C87-C88-C89)</f>
        <v>0</v>
      </c>
      <c r="D90" s="137" t="e">
        <f>SUM(C90/C86)*100</f>
        <v>#DIV/0!</v>
      </c>
      <c r="E90" s="136">
        <f>SUM(E86-E87-E88-E89)</f>
        <v>0</v>
      </c>
      <c r="F90" s="137" t="e">
        <f>SUM(E90/E86)*100</f>
        <v>#DIV/0!</v>
      </c>
      <c r="G90" s="136">
        <f>SUM(G86-G87-G88-G89)</f>
        <v>0</v>
      </c>
      <c r="H90" s="138" t="e">
        <f>SUM(G90/G86)*100</f>
        <v>#DIV/0!</v>
      </c>
      <c r="I90" s="136">
        <f>SUM(I86-I87-I88-I89)</f>
        <v>0</v>
      </c>
      <c r="J90" s="137" t="e">
        <f>SUM(I90/I86)*100</f>
        <v>#DIV/0!</v>
      </c>
      <c r="K90" s="136">
        <f>SUM(K86-K87-K88-K89)</f>
        <v>0</v>
      </c>
      <c r="L90" s="137" t="e">
        <f>SUM(K90/K86)*100</f>
        <v>#DIV/0!</v>
      </c>
      <c r="M90" s="136">
        <f>SUM(M86-M87-M88-M89)</f>
        <v>0</v>
      </c>
      <c r="N90" s="138" t="e">
        <f>SUM(M90/M86)*100</f>
        <v>#DIV/0!</v>
      </c>
    </row>
    <row r="91" spans="1:16" x14ac:dyDescent="0.3">
      <c r="A91" s="134"/>
      <c r="B91" s="52"/>
      <c r="C91" s="60"/>
      <c r="D91" s="61"/>
      <c r="E91" s="62"/>
      <c r="F91" s="61"/>
      <c r="G91" s="62"/>
      <c r="H91" s="63"/>
      <c r="I91" s="60"/>
      <c r="J91" s="61"/>
      <c r="K91" s="62"/>
      <c r="L91" s="61"/>
      <c r="M91" s="62"/>
      <c r="N91" s="63"/>
    </row>
    <row r="92" spans="1:16" x14ac:dyDescent="0.3">
      <c r="A92" s="134"/>
      <c r="B92" s="64" t="s">
        <v>63</v>
      </c>
      <c r="C92" s="60"/>
      <c r="D92" s="61"/>
      <c r="E92" s="62"/>
      <c r="F92" s="61"/>
      <c r="G92" s="62"/>
      <c r="H92" s="63"/>
      <c r="I92" s="60"/>
      <c r="J92" s="61"/>
      <c r="K92" s="62"/>
      <c r="L92" s="61"/>
      <c r="M92" s="62"/>
      <c r="N92" s="63"/>
    </row>
    <row r="93" spans="1:16" x14ac:dyDescent="0.3">
      <c r="A93" s="134"/>
      <c r="B93" s="139" t="s">
        <v>207</v>
      </c>
      <c r="C93" s="60"/>
      <c r="D93" s="61"/>
      <c r="E93" s="62"/>
      <c r="F93" s="65"/>
      <c r="G93" s="157">
        <f>Meerjarenbegroting!E25</f>
        <v>0</v>
      </c>
      <c r="H93" s="283"/>
      <c r="I93" s="157">
        <f>Meerjarenbegroting!G25</f>
        <v>0</v>
      </c>
      <c r="J93" s="285"/>
      <c r="K93" s="157">
        <f>Meerjarenbegroting!I25</f>
        <v>0</v>
      </c>
      <c r="L93" s="285"/>
      <c r="M93" s="157">
        <f>Meerjarenbegroting!K25</f>
        <v>0</v>
      </c>
      <c r="N93" s="63"/>
    </row>
    <row r="94" spans="1:16" x14ac:dyDescent="0.3">
      <c r="A94" s="134"/>
      <c r="B94" s="139" t="s">
        <v>208</v>
      </c>
      <c r="C94" s="60"/>
      <c r="D94" s="61"/>
      <c r="E94" s="62"/>
      <c r="F94" s="65"/>
      <c r="G94" s="276"/>
      <c r="H94" s="63"/>
      <c r="I94" s="276"/>
      <c r="J94" s="61"/>
      <c r="K94" s="276"/>
      <c r="L94" s="61"/>
      <c r="M94" s="276"/>
      <c r="N94" s="63"/>
    </row>
    <row r="95" spans="1:16" x14ac:dyDescent="0.3">
      <c r="A95" s="134"/>
      <c r="B95" s="139" t="s">
        <v>209</v>
      </c>
      <c r="C95" s="60"/>
      <c r="D95" s="61"/>
      <c r="E95" s="62"/>
      <c r="F95" s="65"/>
      <c r="G95" s="276"/>
      <c r="H95" s="63"/>
      <c r="I95" s="276"/>
      <c r="J95" s="61"/>
      <c r="K95" s="276"/>
      <c r="L95" s="61"/>
      <c r="M95" s="276"/>
      <c r="N95" s="63"/>
    </row>
    <row r="96" spans="1:16" ht="15.6" customHeight="1" x14ac:dyDescent="0.3">
      <c r="A96" s="134"/>
      <c r="B96" s="140" t="s">
        <v>210</v>
      </c>
      <c r="C96" s="60"/>
      <c r="D96" s="61"/>
      <c r="E96" s="62"/>
      <c r="F96" s="65"/>
      <c r="G96" s="282">
        <f>Meerjarenbegroting!E27</f>
        <v>0</v>
      </c>
      <c r="H96" s="283"/>
      <c r="I96" s="282">
        <f>Meerjarenbegroting!G27</f>
        <v>0</v>
      </c>
      <c r="J96" s="285"/>
      <c r="K96" s="282">
        <f>Meerjarenbegroting!I27</f>
        <v>0</v>
      </c>
      <c r="L96" s="285"/>
      <c r="M96" s="282">
        <f>Meerjarenbegroting!K27</f>
        <v>0</v>
      </c>
      <c r="N96" s="63"/>
    </row>
    <row r="97" spans="1:14" x14ac:dyDescent="0.3">
      <c r="A97" s="134"/>
      <c r="B97" s="141" t="s">
        <v>211</v>
      </c>
      <c r="C97" s="60"/>
      <c r="D97" s="61"/>
      <c r="E97" s="62"/>
      <c r="F97" s="65"/>
      <c r="G97" s="282">
        <f>Meerjarenbegroting!E28</f>
        <v>0</v>
      </c>
      <c r="H97" s="283"/>
      <c r="I97" s="282">
        <f>Meerjarenbegroting!G28</f>
        <v>0</v>
      </c>
      <c r="J97" s="285"/>
      <c r="K97" s="282">
        <f>Meerjarenbegroting!I28</f>
        <v>0</v>
      </c>
      <c r="L97" s="285"/>
      <c r="M97" s="282">
        <f>Meerjarenbegroting!K28</f>
        <v>0</v>
      </c>
      <c r="N97" s="63"/>
    </row>
    <row r="98" spans="1:14" x14ac:dyDescent="0.3">
      <c r="A98" s="134"/>
      <c r="B98" s="140" t="s">
        <v>69</v>
      </c>
      <c r="C98" s="60"/>
      <c r="D98" s="61"/>
      <c r="E98" s="62"/>
      <c r="F98" s="65"/>
      <c r="G98" s="282">
        <f>Meerjarenbegroting!E29</f>
        <v>0</v>
      </c>
      <c r="H98" s="283"/>
      <c r="I98" s="282">
        <f>Meerjarenbegroting!G29</f>
        <v>0</v>
      </c>
      <c r="J98" s="285"/>
      <c r="K98" s="282">
        <f>Meerjarenbegroting!I29</f>
        <v>0</v>
      </c>
      <c r="L98" s="285"/>
      <c r="M98" s="282">
        <f>Meerjarenbegroting!K29</f>
        <v>0</v>
      </c>
      <c r="N98" s="63"/>
    </row>
    <row r="99" spans="1:14" x14ac:dyDescent="0.3">
      <c r="A99" s="134"/>
      <c r="B99" s="139" t="s">
        <v>71</v>
      </c>
      <c r="C99" s="60"/>
      <c r="D99" s="61"/>
      <c r="E99" s="62"/>
      <c r="F99" s="65"/>
      <c r="G99" s="282">
        <f>Meerjarenbegroting!E30</f>
        <v>0</v>
      </c>
      <c r="H99" s="283"/>
      <c r="I99" s="282">
        <f>Meerjarenbegroting!G30</f>
        <v>0</v>
      </c>
      <c r="J99" s="285"/>
      <c r="K99" s="282">
        <f>Meerjarenbegroting!I30</f>
        <v>0</v>
      </c>
      <c r="L99" s="285"/>
      <c r="M99" s="282">
        <f>Meerjarenbegroting!K30</f>
        <v>0</v>
      </c>
      <c r="N99" s="63"/>
    </row>
    <row r="100" spans="1:14" x14ac:dyDescent="0.3">
      <c r="A100" s="134"/>
      <c r="B100" s="139" t="s">
        <v>212</v>
      </c>
      <c r="C100" s="60"/>
      <c r="D100" s="61"/>
      <c r="E100" s="62"/>
      <c r="F100" s="65"/>
      <c r="G100" s="276"/>
      <c r="H100" s="63"/>
      <c r="I100" s="276"/>
      <c r="J100" s="61"/>
      <c r="K100" s="276"/>
      <c r="L100" s="61"/>
      <c r="M100" s="276"/>
      <c r="N100" s="63"/>
    </row>
    <row r="101" spans="1:14" x14ac:dyDescent="0.3">
      <c r="A101" s="134"/>
      <c r="B101" s="139" t="s">
        <v>72</v>
      </c>
      <c r="C101" s="60"/>
      <c r="D101" s="61"/>
      <c r="E101" s="62"/>
      <c r="F101" s="65"/>
      <c r="G101" s="282">
        <f>Meerjarenbegroting!E31</f>
        <v>0</v>
      </c>
      <c r="H101" s="283"/>
      <c r="I101" s="282">
        <f>Meerjarenbegroting!G31</f>
        <v>0</v>
      </c>
      <c r="J101" s="285"/>
      <c r="K101" s="282">
        <f>Meerjarenbegroting!I31</f>
        <v>0</v>
      </c>
      <c r="L101" s="285"/>
      <c r="M101" s="282">
        <f>Meerjarenbegroting!K31</f>
        <v>0</v>
      </c>
      <c r="N101" s="63"/>
    </row>
    <row r="102" spans="1:14" x14ac:dyDescent="0.3">
      <c r="A102" s="134"/>
      <c r="B102" s="139" t="s">
        <v>73</v>
      </c>
      <c r="C102" s="60"/>
      <c r="D102" s="61"/>
      <c r="E102" s="62"/>
      <c r="F102" s="65"/>
      <c r="G102" s="282">
        <f>Meerjarenbegroting!E32</f>
        <v>0</v>
      </c>
      <c r="H102" s="283"/>
      <c r="I102" s="282">
        <f>Meerjarenbegroting!G32</f>
        <v>0</v>
      </c>
      <c r="J102" s="285"/>
      <c r="K102" s="282">
        <f>Meerjarenbegroting!I32</f>
        <v>0</v>
      </c>
      <c r="L102" s="285"/>
      <c r="M102" s="282">
        <f>Meerjarenbegroting!K32</f>
        <v>0</v>
      </c>
      <c r="N102" s="63"/>
    </row>
    <row r="103" spans="1:14" x14ac:dyDescent="0.3">
      <c r="A103" s="134"/>
      <c r="B103" s="142"/>
      <c r="C103" s="60"/>
      <c r="D103" s="61"/>
      <c r="E103" s="62"/>
      <c r="F103" s="61"/>
      <c r="G103" s="62"/>
      <c r="H103" s="63"/>
      <c r="I103" s="60"/>
      <c r="J103" s="61"/>
      <c r="K103" s="62"/>
      <c r="L103" s="61"/>
      <c r="M103" s="62"/>
      <c r="N103" s="63"/>
    </row>
    <row r="104" spans="1:14" x14ac:dyDescent="0.3">
      <c r="A104" s="134"/>
      <c r="B104" s="66" t="s">
        <v>213</v>
      </c>
      <c r="C104" s="67">
        <f>SUM(C93:C103)</f>
        <v>0</v>
      </c>
      <c r="D104" s="68"/>
      <c r="E104" s="69">
        <f>SUM(E93:E103)</f>
        <v>0</v>
      </c>
      <c r="F104" s="68"/>
      <c r="G104" s="69">
        <f>SUM(G93:G103)</f>
        <v>0</v>
      </c>
      <c r="H104" s="70"/>
      <c r="I104" s="67">
        <f>SUM(I93:I103)</f>
        <v>0</v>
      </c>
      <c r="J104" s="68"/>
      <c r="K104" s="69">
        <f>SUM(K93:K103)</f>
        <v>0</v>
      </c>
      <c r="L104" s="68"/>
      <c r="M104" s="69">
        <f>SUM(M93:M103)</f>
        <v>0</v>
      </c>
      <c r="N104" s="70"/>
    </row>
    <row r="105" spans="1:14" x14ac:dyDescent="0.3">
      <c r="A105" s="134"/>
      <c r="B105" s="64"/>
      <c r="C105" s="81"/>
      <c r="D105" s="71"/>
      <c r="E105" s="82"/>
      <c r="F105" s="71"/>
      <c r="G105" s="82"/>
      <c r="H105" s="72"/>
      <c r="I105" s="81"/>
      <c r="J105" s="71"/>
      <c r="K105" s="82"/>
      <c r="L105" s="71"/>
      <c r="M105" s="82"/>
      <c r="N105" s="72"/>
    </row>
    <row r="106" spans="1:14" x14ac:dyDescent="0.3">
      <c r="A106" s="134"/>
      <c r="B106" s="66" t="s">
        <v>214</v>
      </c>
      <c r="C106" s="67">
        <f>C90-C104</f>
        <v>0</v>
      </c>
      <c r="D106" s="68" t="e">
        <f>SUM(C106/C86)*100</f>
        <v>#DIV/0!</v>
      </c>
      <c r="E106" s="69">
        <f>E90-E104</f>
        <v>0</v>
      </c>
      <c r="F106" s="68" t="e">
        <f>SUM(E106/E86)*100</f>
        <v>#DIV/0!</v>
      </c>
      <c r="G106" s="69">
        <f>G90-G104</f>
        <v>0</v>
      </c>
      <c r="H106" s="70" t="e">
        <f>SUM(G106/G86)*100</f>
        <v>#DIV/0!</v>
      </c>
      <c r="I106" s="67">
        <f>I90-I104</f>
        <v>0</v>
      </c>
      <c r="J106" s="68" t="e">
        <f>SUM(I106/I86)*100</f>
        <v>#DIV/0!</v>
      </c>
      <c r="K106" s="69">
        <f>K90-K104</f>
        <v>0</v>
      </c>
      <c r="L106" s="68" t="e">
        <f>SUM(K106/K86)*100</f>
        <v>#DIV/0!</v>
      </c>
      <c r="M106" s="69">
        <f>M90-M104</f>
        <v>0</v>
      </c>
      <c r="N106" s="70" t="e">
        <f>SUM(M106/M86)*100</f>
        <v>#DIV/0!</v>
      </c>
    </row>
    <row r="107" spans="1:14" x14ac:dyDescent="0.3">
      <c r="A107" s="134"/>
      <c r="B107" s="64"/>
      <c r="C107" s="81"/>
      <c r="D107" s="71"/>
      <c r="E107" s="82"/>
      <c r="F107" s="71"/>
      <c r="G107" s="82"/>
      <c r="H107" s="72"/>
      <c r="I107" s="81"/>
      <c r="J107" s="71"/>
      <c r="K107" s="82"/>
      <c r="L107" s="71"/>
      <c r="M107" s="82"/>
      <c r="N107" s="72"/>
    </row>
    <row r="108" spans="1:14" x14ac:dyDescent="0.3">
      <c r="A108" s="134"/>
      <c r="B108" s="52" t="s">
        <v>215</v>
      </c>
      <c r="C108" s="60"/>
      <c r="D108" s="61"/>
      <c r="E108" s="62"/>
      <c r="F108" s="61"/>
      <c r="G108" s="62"/>
      <c r="H108" s="63"/>
      <c r="I108" s="60"/>
      <c r="J108" s="61"/>
      <c r="K108" s="62"/>
      <c r="L108" s="61"/>
      <c r="M108" s="62"/>
      <c r="N108" s="63"/>
    </row>
    <row r="109" spans="1:14" x14ac:dyDescent="0.3">
      <c r="A109" s="134"/>
      <c r="B109" s="52" t="s">
        <v>216</v>
      </c>
      <c r="C109" s="60"/>
      <c r="D109" s="61"/>
      <c r="E109" s="62"/>
      <c r="F109" s="61"/>
      <c r="G109" s="62"/>
      <c r="H109" s="63"/>
      <c r="I109" s="60"/>
      <c r="J109" s="61"/>
      <c r="K109" s="62"/>
      <c r="L109" s="61"/>
      <c r="M109" s="62"/>
      <c r="N109" s="63"/>
    </row>
    <row r="110" spans="1:14" x14ac:dyDescent="0.3">
      <c r="A110" s="134"/>
      <c r="B110" s="52" t="s">
        <v>217</v>
      </c>
      <c r="C110" s="60"/>
      <c r="D110" s="61"/>
      <c r="E110" s="62"/>
      <c r="F110" s="61"/>
      <c r="G110" s="62"/>
      <c r="H110" s="63"/>
      <c r="I110" s="60"/>
      <c r="J110" s="61"/>
      <c r="K110" s="62"/>
      <c r="L110" s="61"/>
      <c r="M110" s="62"/>
      <c r="N110" s="63"/>
    </row>
    <row r="111" spans="1:14" x14ac:dyDescent="0.3">
      <c r="A111" s="134"/>
      <c r="B111" s="52"/>
      <c r="C111" s="60"/>
      <c r="D111" s="61"/>
      <c r="E111" s="62"/>
      <c r="F111" s="61"/>
      <c r="G111" s="62"/>
      <c r="H111" s="63"/>
      <c r="I111" s="60"/>
      <c r="J111" s="61"/>
      <c r="K111" s="62"/>
      <c r="L111" s="61"/>
      <c r="M111" s="62"/>
      <c r="N111" s="63"/>
    </row>
    <row r="112" spans="1:14" x14ac:dyDescent="0.3">
      <c r="A112" s="134"/>
      <c r="B112" s="66" t="s">
        <v>218</v>
      </c>
      <c r="C112" s="67">
        <f>C106-C108-C109-C110-C111</f>
        <v>0</v>
      </c>
      <c r="D112" s="68" t="e">
        <f>SUM(C112/C86)*100</f>
        <v>#DIV/0!</v>
      </c>
      <c r="E112" s="69">
        <f>E106-E108-E109-E110-E111</f>
        <v>0</v>
      </c>
      <c r="F112" s="68" t="e">
        <f>SUM(E112/E86)*100</f>
        <v>#DIV/0!</v>
      </c>
      <c r="G112" s="69">
        <f>G106-G108-G109-G110-G111</f>
        <v>0</v>
      </c>
      <c r="H112" s="68" t="e">
        <f>SUM(G112/G86)*100</f>
        <v>#DIV/0!</v>
      </c>
      <c r="I112" s="67">
        <f>I106-I108-I109-I110-I111</f>
        <v>0</v>
      </c>
      <c r="J112" s="68" t="e">
        <f>SUM(I112/I86)*100</f>
        <v>#DIV/0!</v>
      </c>
      <c r="K112" s="69">
        <f>K106-K108-K109-K110-K111</f>
        <v>0</v>
      </c>
      <c r="L112" s="68" t="e">
        <f>SUM(K112/K86)*100</f>
        <v>#DIV/0!</v>
      </c>
      <c r="M112" s="69">
        <f>M106-M108-M109-M110-M111</f>
        <v>0</v>
      </c>
      <c r="N112" s="68" t="e">
        <f>SUM(M112/M86)*100</f>
        <v>#DIV/0!</v>
      </c>
    </row>
    <row r="113" spans="1:14" x14ac:dyDescent="0.3">
      <c r="A113" s="134"/>
      <c r="B113" s="64"/>
      <c r="C113" s="81"/>
      <c r="D113" s="71"/>
      <c r="E113" s="82"/>
      <c r="F113" s="71"/>
      <c r="G113" s="82"/>
      <c r="H113" s="72"/>
      <c r="I113" s="81"/>
      <c r="J113" s="71"/>
      <c r="K113" s="82"/>
      <c r="L113" s="71"/>
      <c r="M113" s="82"/>
      <c r="N113" s="72"/>
    </row>
    <row r="114" spans="1:14" x14ac:dyDescent="0.3">
      <c r="A114" s="134"/>
      <c r="B114" s="52" t="s">
        <v>219</v>
      </c>
      <c r="C114" s="60"/>
      <c r="D114" s="61"/>
      <c r="E114" s="62"/>
      <c r="F114" s="61"/>
      <c r="G114" s="62"/>
      <c r="H114" s="72"/>
      <c r="I114" s="60"/>
      <c r="J114" s="61"/>
      <c r="K114" s="62"/>
      <c r="L114" s="61"/>
      <c r="M114" s="62"/>
      <c r="N114" s="72"/>
    </row>
    <row r="115" spans="1:14" x14ac:dyDescent="0.3">
      <c r="A115" s="134"/>
      <c r="B115" s="52" t="s">
        <v>220</v>
      </c>
      <c r="C115" s="60"/>
      <c r="D115" s="61"/>
      <c r="E115" s="62"/>
      <c r="F115" s="65"/>
      <c r="G115" s="157">
        <f>Meerjarenbegroting!E26</f>
        <v>0</v>
      </c>
      <c r="H115" s="284"/>
      <c r="I115" s="279">
        <f>Meerjarenbegroting!G26</f>
        <v>0</v>
      </c>
      <c r="J115" s="284"/>
      <c r="K115" s="157">
        <f>Meerjarenbegroting!I26</f>
        <v>0</v>
      </c>
      <c r="L115" s="285"/>
      <c r="M115" s="136">
        <f>Meerjarenbegroting!K26</f>
        <v>0</v>
      </c>
      <c r="N115" s="63"/>
    </row>
    <row r="116" spans="1:14" x14ac:dyDescent="0.3">
      <c r="A116" s="134"/>
      <c r="B116" s="52" t="s">
        <v>221</v>
      </c>
      <c r="C116" s="60"/>
      <c r="D116" s="61"/>
      <c r="E116" s="62"/>
      <c r="F116" s="61"/>
      <c r="G116" s="62"/>
      <c r="H116" s="63"/>
      <c r="I116" s="60"/>
      <c r="J116" s="61"/>
      <c r="K116" s="62"/>
      <c r="L116" s="61"/>
      <c r="M116" s="62"/>
      <c r="N116" s="63"/>
    </row>
    <row r="117" spans="1:14" x14ac:dyDescent="0.3">
      <c r="A117" s="134"/>
      <c r="B117" s="66" t="s">
        <v>222</v>
      </c>
      <c r="C117" s="67">
        <f>SUM(C113:C116)</f>
        <v>0</v>
      </c>
      <c r="D117" s="68"/>
      <c r="E117" s="69">
        <f>SUM(E113:E116)</f>
        <v>0</v>
      </c>
      <c r="F117" s="68"/>
      <c r="G117" s="69">
        <f>SUM(G113:G116)</f>
        <v>0</v>
      </c>
      <c r="H117" s="70"/>
      <c r="I117" s="67">
        <f>SUM(I113:I116)</f>
        <v>0</v>
      </c>
      <c r="J117" s="68"/>
      <c r="K117" s="69">
        <f>SUM(K113:K116)</f>
        <v>0</v>
      </c>
      <c r="L117" s="68"/>
      <c r="M117" s="69">
        <f>SUM(M113:M116)</f>
        <v>0</v>
      </c>
      <c r="N117" s="70"/>
    </row>
    <row r="118" spans="1:14" x14ac:dyDescent="0.3">
      <c r="A118" s="134"/>
      <c r="B118" s="64"/>
      <c r="C118" s="60"/>
      <c r="D118" s="61"/>
      <c r="E118" s="62"/>
      <c r="F118" s="61"/>
      <c r="G118" s="62"/>
      <c r="H118" s="63"/>
      <c r="I118" s="60"/>
      <c r="J118" s="61"/>
      <c r="K118" s="62"/>
      <c r="L118" s="61"/>
      <c r="M118" s="62"/>
      <c r="N118" s="63"/>
    </row>
    <row r="119" spans="1:14" x14ac:dyDescent="0.3">
      <c r="A119" s="134"/>
      <c r="B119" s="66" t="s">
        <v>223</v>
      </c>
      <c r="C119" s="67">
        <f>C112-C117</f>
        <v>0</v>
      </c>
      <c r="D119" s="68"/>
      <c r="E119" s="69">
        <f>E112-E117</f>
        <v>0</v>
      </c>
      <c r="F119" s="68"/>
      <c r="G119" s="69">
        <f>G112-G117</f>
        <v>0</v>
      </c>
      <c r="H119" s="70"/>
      <c r="I119" s="67">
        <f>I112-I117</f>
        <v>0</v>
      </c>
      <c r="J119" s="68"/>
      <c r="K119" s="69">
        <f>K112-K117</f>
        <v>0</v>
      </c>
      <c r="L119" s="68"/>
      <c r="M119" s="69">
        <f>M112-M117</f>
        <v>0</v>
      </c>
      <c r="N119" s="70"/>
    </row>
    <row r="120" spans="1:14" x14ac:dyDescent="0.3">
      <c r="A120" s="134"/>
      <c r="B120" s="52"/>
      <c r="C120" s="60"/>
      <c r="D120" s="61"/>
      <c r="E120" s="62"/>
      <c r="F120" s="61"/>
      <c r="G120" s="62"/>
      <c r="H120" s="63"/>
      <c r="I120" s="60"/>
      <c r="J120" s="61"/>
      <c r="K120" s="62"/>
      <c r="L120" s="61"/>
      <c r="M120" s="62"/>
      <c r="N120" s="63"/>
    </row>
    <row r="121" spans="1:14" x14ac:dyDescent="0.3">
      <c r="A121" s="134"/>
      <c r="B121" s="52" t="s">
        <v>224</v>
      </c>
      <c r="C121" s="60"/>
      <c r="D121" s="61"/>
      <c r="E121" s="62"/>
      <c r="F121" s="61"/>
      <c r="G121" s="62"/>
      <c r="H121" s="63"/>
      <c r="I121" s="60"/>
      <c r="J121" s="61"/>
      <c r="K121" s="62"/>
      <c r="L121" s="61"/>
      <c r="M121" s="62"/>
      <c r="N121" s="63"/>
    </row>
    <row r="122" spans="1:14" x14ac:dyDescent="0.3">
      <c r="A122" s="134"/>
      <c r="B122" s="52" t="s">
        <v>225</v>
      </c>
      <c r="C122" s="60"/>
      <c r="D122" s="61"/>
      <c r="E122" s="62"/>
      <c r="F122" s="65"/>
      <c r="G122" s="157">
        <f>Meerjarenbegroting!F37</f>
        <v>0</v>
      </c>
      <c r="H122" s="283"/>
      <c r="I122" s="157">
        <f>Meerjarenbegroting!H37</f>
        <v>0</v>
      </c>
      <c r="J122" s="285"/>
      <c r="K122" s="157">
        <f>Meerjarenbegroting!J37</f>
        <v>0</v>
      </c>
      <c r="L122" s="285"/>
      <c r="M122" s="157">
        <f>Meerjarenbegroting!L37</f>
        <v>0</v>
      </c>
      <c r="N122" s="63"/>
    </row>
    <row r="123" spans="1:14" x14ac:dyDescent="0.3">
      <c r="A123" s="134"/>
      <c r="B123" s="52"/>
      <c r="C123" s="60"/>
      <c r="D123" s="61"/>
      <c r="E123" s="62"/>
      <c r="F123" s="61"/>
      <c r="G123" s="62"/>
      <c r="H123" s="63"/>
      <c r="I123" s="60"/>
      <c r="J123" s="61"/>
      <c r="K123" s="62"/>
      <c r="L123" s="61"/>
      <c r="M123" s="62"/>
      <c r="N123" s="63"/>
    </row>
    <row r="124" spans="1:14" x14ac:dyDescent="0.3">
      <c r="A124" s="134"/>
      <c r="B124" s="66" t="s">
        <v>226</v>
      </c>
      <c r="C124" s="67">
        <f>C119+C121-C122</f>
        <v>0</v>
      </c>
      <c r="D124" s="68"/>
      <c r="E124" s="69">
        <f>E119+E121-E122</f>
        <v>0</v>
      </c>
      <c r="F124" s="68"/>
      <c r="G124" s="69">
        <f>G119+G121-G122</f>
        <v>0</v>
      </c>
      <c r="H124" s="70"/>
      <c r="I124" s="67">
        <f>I119+I121-I122</f>
        <v>0</v>
      </c>
      <c r="J124" s="68"/>
      <c r="K124" s="69">
        <f>K119+K121-K122</f>
        <v>0</v>
      </c>
      <c r="L124" s="68"/>
      <c r="M124" s="69">
        <f>M119+M121-M122</f>
        <v>0</v>
      </c>
      <c r="N124" s="70"/>
    </row>
    <row r="125" spans="1:14" x14ac:dyDescent="0.3">
      <c r="A125" s="134"/>
      <c r="B125" s="64"/>
      <c r="C125" s="60"/>
      <c r="D125" s="61"/>
      <c r="E125" s="62"/>
      <c r="F125" s="61"/>
      <c r="G125" s="62"/>
      <c r="H125" s="63"/>
      <c r="I125" s="60"/>
      <c r="J125" s="61"/>
      <c r="K125" s="62"/>
      <c r="L125" s="61"/>
      <c r="M125" s="62"/>
      <c r="N125" s="63"/>
    </row>
    <row r="126" spans="1:14" x14ac:dyDescent="0.3">
      <c r="A126" s="134"/>
      <c r="B126" s="143" t="s">
        <v>227</v>
      </c>
      <c r="C126" s="60"/>
      <c r="D126" s="61"/>
      <c r="E126" s="62"/>
      <c r="F126" s="61"/>
      <c r="G126" s="62"/>
      <c r="H126" s="63"/>
      <c r="I126" s="60"/>
      <c r="J126" s="61"/>
      <c r="K126" s="62"/>
      <c r="L126" s="61"/>
      <c r="M126" s="62"/>
      <c r="N126" s="63"/>
    </row>
    <row r="127" spans="1:14" x14ac:dyDescent="0.3">
      <c r="A127" s="134"/>
      <c r="B127" s="143" t="s">
        <v>228</v>
      </c>
      <c r="C127" s="60"/>
      <c r="D127" s="61"/>
      <c r="E127" s="62"/>
      <c r="F127" s="61"/>
      <c r="G127" s="62"/>
      <c r="H127" s="63"/>
      <c r="I127" s="60"/>
      <c r="J127" s="61"/>
      <c r="K127" s="62"/>
      <c r="L127" s="61"/>
      <c r="M127" s="62"/>
      <c r="N127" s="63"/>
    </row>
    <row r="128" spans="1:14" x14ac:dyDescent="0.3">
      <c r="A128" s="134"/>
      <c r="B128" s="52"/>
      <c r="C128" s="60"/>
      <c r="D128" s="61"/>
      <c r="E128" s="62"/>
      <c r="F128" s="61"/>
      <c r="G128" s="62"/>
      <c r="H128" s="63"/>
      <c r="I128" s="60"/>
      <c r="J128" s="61"/>
      <c r="K128" s="62"/>
      <c r="L128" s="61"/>
      <c r="M128" s="62"/>
      <c r="N128" s="63"/>
    </row>
    <row r="129" spans="1:16" x14ac:dyDescent="0.3">
      <c r="A129" s="134"/>
      <c r="B129" s="52" t="s">
        <v>229</v>
      </c>
      <c r="C129" s="60"/>
      <c r="D129" s="61"/>
      <c r="E129" s="62"/>
      <c r="F129" s="65"/>
      <c r="G129" s="157">
        <f>Meerjarenbegroting!F41</f>
        <v>0</v>
      </c>
      <c r="H129" s="283"/>
      <c r="I129" s="279">
        <f>Meerjarenbegroting!H41</f>
        <v>0</v>
      </c>
      <c r="J129" s="284"/>
      <c r="K129" s="157">
        <f>Meerjarenbegroting!J41</f>
        <v>0</v>
      </c>
      <c r="L129" s="284"/>
      <c r="M129" s="157">
        <f>Meerjarenbegroting!L41</f>
        <v>0</v>
      </c>
      <c r="N129" s="63"/>
    </row>
    <row r="130" spans="1:16" x14ac:dyDescent="0.3">
      <c r="A130" s="134"/>
      <c r="B130" s="52"/>
      <c r="C130" s="60"/>
      <c r="D130" s="61"/>
      <c r="E130" s="62"/>
      <c r="F130" s="61"/>
      <c r="G130" s="62"/>
      <c r="H130" s="63"/>
      <c r="I130" s="60"/>
      <c r="J130" s="61"/>
      <c r="K130" s="62"/>
      <c r="L130" s="61"/>
      <c r="M130" s="62"/>
      <c r="N130" s="63"/>
    </row>
    <row r="131" spans="1:16" x14ac:dyDescent="0.3">
      <c r="A131" s="134"/>
      <c r="B131" s="66" t="s">
        <v>81</v>
      </c>
      <c r="C131" s="67">
        <f>C124+C126+C127+C128-C129</f>
        <v>0</v>
      </c>
      <c r="D131" s="68" t="e">
        <f>SUM(C131/C86)*100</f>
        <v>#DIV/0!</v>
      </c>
      <c r="E131" s="67">
        <f>E124+E126+E127+E128-E129</f>
        <v>0</v>
      </c>
      <c r="F131" s="68" t="e">
        <f>SUM(E131/E86)*100</f>
        <v>#DIV/0!</v>
      </c>
      <c r="G131" s="67">
        <f>G124+G126+G127+G128-G129</f>
        <v>0</v>
      </c>
      <c r="H131" s="68" t="e">
        <f>SUM(G131/G86)*100</f>
        <v>#DIV/0!</v>
      </c>
      <c r="I131" s="67">
        <f>I124+I126+I127+I128-I129</f>
        <v>0</v>
      </c>
      <c r="J131" s="68" t="e">
        <f>SUM(I131/I86)*100</f>
        <v>#DIV/0!</v>
      </c>
      <c r="K131" s="405">
        <f>SUM(K124,K126,K127,K128)-K129</f>
        <v>0</v>
      </c>
      <c r="L131" s="68" t="e">
        <f>SUM(K131/K86)*100</f>
        <v>#DIV/0!</v>
      </c>
      <c r="M131" s="67">
        <f>M124+M126+M127+M128-M129</f>
        <v>0</v>
      </c>
      <c r="N131" s="68" t="e">
        <f>SUM(M131/M86)*100</f>
        <v>#DIV/0!</v>
      </c>
    </row>
    <row r="132" spans="1:16" x14ac:dyDescent="0.3">
      <c r="A132" s="134"/>
      <c r="B132" s="64"/>
      <c r="C132" s="81"/>
      <c r="D132" s="71"/>
      <c r="E132" s="82"/>
      <c r="F132" s="71"/>
      <c r="G132" s="82"/>
      <c r="H132" s="72"/>
      <c r="I132" s="81"/>
      <c r="J132" s="71"/>
      <c r="K132" s="82"/>
      <c r="L132" s="71"/>
      <c r="M132" s="82"/>
      <c r="N132" s="72"/>
    </row>
    <row r="133" spans="1:16" x14ac:dyDescent="0.3">
      <c r="A133" s="134"/>
      <c r="B133" s="52" t="s">
        <v>230</v>
      </c>
      <c r="C133" s="60"/>
      <c r="D133" s="61"/>
      <c r="E133" s="62"/>
      <c r="F133" s="61"/>
      <c r="G133" s="62"/>
      <c r="H133" s="63"/>
      <c r="I133" s="60"/>
      <c r="J133" s="61"/>
      <c r="K133" s="62"/>
      <c r="L133" s="61"/>
      <c r="M133" s="62"/>
      <c r="N133" s="63"/>
    </row>
    <row r="134" spans="1:16" x14ac:dyDescent="0.3">
      <c r="A134" s="134"/>
      <c r="B134" s="52" t="s">
        <v>231</v>
      </c>
      <c r="C134" s="60"/>
      <c r="D134" s="61"/>
      <c r="E134" s="62"/>
      <c r="F134" s="65"/>
      <c r="G134" s="157">
        <f>Meerjarenbegroting!F47</f>
        <v>0</v>
      </c>
      <c r="H134" s="283"/>
      <c r="I134" s="279">
        <f>Meerjarenbegroting!H47</f>
        <v>0</v>
      </c>
      <c r="J134" s="284"/>
      <c r="K134" s="157">
        <f>Meerjarenbegroting!J47</f>
        <v>0</v>
      </c>
      <c r="L134" s="284"/>
      <c r="M134" s="157">
        <f>Meerjarenbegroting!L47</f>
        <v>0</v>
      </c>
      <c r="N134" s="63"/>
    </row>
    <row r="135" spans="1:16" x14ac:dyDescent="0.3">
      <c r="A135" s="134"/>
      <c r="B135" s="52" t="s">
        <v>232</v>
      </c>
      <c r="C135" s="60"/>
      <c r="D135" s="61"/>
      <c r="E135" s="62"/>
      <c r="F135" s="65"/>
      <c r="G135" s="282">
        <f>Meerjarenbegroting!F49</f>
        <v>0</v>
      </c>
      <c r="H135" s="283"/>
      <c r="I135" s="279">
        <f>Meerjarenbegroting!H49</f>
        <v>0</v>
      </c>
      <c r="J135" s="284"/>
      <c r="K135" s="282">
        <f>Meerjarenbegroting!J49</f>
        <v>0</v>
      </c>
      <c r="L135" s="284"/>
      <c r="M135" s="282">
        <f>Meerjarenbegroting!L49</f>
        <v>0</v>
      </c>
      <c r="N135" s="63"/>
    </row>
    <row r="136" spans="1:16" x14ac:dyDescent="0.3">
      <c r="A136" s="134"/>
      <c r="B136" s="52"/>
      <c r="C136" s="81"/>
      <c r="D136" s="71"/>
      <c r="E136" s="82"/>
      <c r="F136" s="71"/>
      <c r="G136" s="82"/>
      <c r="H136" s="72"/>
      <c r="I136" s="81"/>
      <c r="J136" s="71"/>
      <c r="K136" s="82"/>
      <c r="L136" s="71"/>
      <c r="M136" s="82"/>
      <c r="N136" s="72"/>
    </row>
    <row r="137" spans="1:16" x14ac:dyDescent="0.3">
      <c r="A137" s="134"/>
      <c r="B137" s="66" t="s">
        <v>233</v>
      </c>
      <c r="C137" s="67">
        <f>SUM(C133-C134-C135)</f>
        <v>0</v>
      </c>
      <c r="D137" s="68"/>
      <c r="E137" s="69">
        <f>SUM(E133-E134-E135)</f>
        <v>0</v>
      </c>
      <c r="F137" s="68"/>
      <c r="G137" s="69">
        <f>SUM(G133-G134-G135)</f>
        <v>0</v>
      </c>
      <c r="H137" s="70"/>
      <c r="I137" s="67">
        <f>SUM(I133-I134-I135)</f>
        <v>0</v>
      </c>
      <c r="J137" s="68"/>
      <c r="K137" s="69">
        <f>SUM(K133-K134-K135)</f>
        <v>0</v>
      </c>
      <c r="L137" s="68"/>
      <c r="M137" s="69">
        <f>SUM(M133-M134-M135)</f>
        <v>0</v>
      </c>
      <c r="N137" s="70"/>
    </row>
    <row r="138" spans="1:16" x14ac:dyDescent="0.3">
      <c r="A138" s="144"/>
      <c r="B138" s="66" t="s">
        <v>234</v>
      </c>
      <c r="C138" s="67">
        <f>SUM(C131+C137)</f>
        <v>0</v>
      </c>
      <c r="D138" s="68"/>
      <c r="E138" s="69">
        <f>SUM(E131+E137)</f>
        <v>0</v>
      </c>
      <c r="F138" s="68"/>
      <c r="G138" s="69">
        <f>SUM(G131+G137)</f>
        <v>0</v>
      </c>
      <c r="H138" s="70"/>
      <c r="I138" s="67">
        <f>SUM(I131+I137)</f>
        <v>0</v>
      </c>
      <c r="J138" s="68"/>
      <c r="K138" s="69">
        <f>SUM(K131+K137)</f>
        <v>0</v>
      </c>
      <c r="L138" s="68"/>
      <c r="M138" s="69">
        <f>SUM(M131+M137)</f>
        <v>0</v>
      </c>
      <c r="N138" s="70"/>
      <c r="O138" s="7"/>
      <c r="P138" s="7"/>
    </row>
    <row r="139" spans="1:16" x14ac:dyDescent="0.3">
      <c r="A139" s="144"/>
      <c r="B139" s="64"/>
      <c r="C139" s="81"/>
      <c r="D139" s="71"/>
      <c r="E139" s="82"/>
      <c r="F139" s="71"/>
      <c r="G139" s="82"/>
      <c r="H139" s="72"/>
      <c r="I139" s="81"/>
      <c r="J139" s="71"/>
      <c r="K139" s="82"/>
      <c r="L139" s="71"/>
      <c r="M139" s="82"/>
      <c r="N139" s="72"/>
      <c r="O139" s="7"/>
      <c r="P139" s="7"/>
    </row>
    <row r="140" spans="1:16" ht="15" thickBot="1" x14ac:dyDescent="0.35">
      <c r="A140" s="145"/>
      <c r="B140" s="146"/>
      <c r="C140" s="147"/>
      <c r="D140" s="148"/>
      <c r="E140" s="149"/>
      <c r="F140" s="148"/>
      <c r="G140" s="149"/>
      <c r="H140" s="150"/>
      <c r="I140" s="147"/>
      <c r="J140" s="148"/>
      <c r="K140" s="149"/>
      <c r="L140" s="148"/>
      <c r="M140" s="149"/>
      <c r="N140" s="150"/>
      <c r="O140" s="94"/>
      <c r="P140" s="7"/>
    </row>
    <row r="141" spans="1:16" x14ac:dyDescent="0.3">
      <c r="A141" s="151"/>
      <c r="B141" s="152" t="s">
        <v>235</v>
      </c>
      <c r="C141" s="425" t="s">
        <v>134</v>
      </c>
      <c r="D141" s="425"/>
      <c r="E141" s="425"/>
      <c r="F141" s="425"/>
      <c r="G141" s="425"/>
      <c r="H141" s="103"/>
      <c r="I141" s="426" t="s">
        <v>135</v>
      </c>
      <c r="J141" s="425"/>
      <c r="K141" s="425"/>
      <c r="L141" s="425"/>
      <c r="M141" s="427"/>
      <c r="N141" s="103"/>
      <c r="O141" s="94"/>
      <c r="P141" s="7"/>
    </row>
    <row r="142" spans="1:16" x14ac:dyDescent="0.3">
      <c r="A142" s="151"/>
      <c r="B142" s="153"/>
      <c r="C142" s="154">
        <f>SUM(C3)</f>
        <v>44926</v>
      </c>
      <c r="D142" s="107" t="s">
        <v>95</v>
      </c>
      <c r="E142" s="154">
        <f>SUM(E3)</f>
        <v>45291</v>
      </c>
      <c r="F142" s="107" t="s">
        <v>95</v>
      </c>
      <c r="G142" s="154">
        <f>SUM(G3)</f>
        <v>45657</v>
      </c>
      <c r="H142" s="108" t="s">
        <v>95</v>
      </c>
      <c r="I142" s="154">
        <f>SUM(I3)</f>
        <v>46022</v>
      </c>
      <c r="J142" s="107" t="s">
        <v>95</v>
      </c>
      <c r="K142" s="154">
        <f>SUM(K3)</f>
        <v>46387</v>
      </c>
      <c r="L142" s="107" t="s">
        <v>95</v>
      </c>
      <c r="M142" s="154">
        <f>SUM(M3)</f>
        <v>46752</v>
      </c>
      <c r="N142" s="108" t="s">
        <v>95</v>
      </c>
      <c r="O142" s="94"/>
      <c r="P142" s="7"/>
    </row>
    <row r="143" spans="1:16" x14ac:dyDescent="0.3">
      <c r="A143" s="151"/>
      <c r="B143" s="155" t="s">
        <v>58</v>
      </c>
      <c r="C143" s="156">
        <f>SUM(C86)</f>
        <v>0</v>
      </c>
      <c r="D143" s="137"/>
      <c r="E143" s="157">
        <f>SUM(E86)</f>
        <v>0</v>
      </c>
      <c r="F143" s="137"/>
      <c r="G143" s="157">
        <f>SUM(G86)</f>
        <v>0</v>
      </c>
      <c r="H143" s="137"/>
      <c r="I143" s="136">
        <f>SUM(I86)</f>
        <v>0</v>
      </c>
      <c r="J143" s="294"/>
      <c r="K143" s="157">
        <f>SUM(K86)</f>
        <v>0</v>
      </c>
      <c r="L143" s="294"/>
      <c r="M143" s="157">
        <f>SUM(M86)</f>
        <v>0</v>
      </c>
      <c r="N143" s="138"/>
      <c r="O143" s="94"/>
      <c r="P143" s="7"/>
    </row>
    <row r="144" spans="1:16" x14ac:dyDescent="0.3">
      <c r="A144" s="151"/>
      <c r="B144" s="155" t="s">
        <v>206</v>
      </c>
      <c r="C144" s="156">
        <f t="shared" ref="C144:N144" si="0">SUM(C90)</f>
        <v>0</v>
      </c>
      <c r="D144" s="137" t="e">
        <f t="shared" si="0"/>
        <v>#DIV/0!</v>
      </c>
      <c r="E144" s="157">
        <f t="shared" si="0"/>
        <v>0</v>
      </c>
      <c r="F144" s="137" t="e">
        <f t="shared" si="0"/>
        <v>#DIV/0!</v>
      </c>
      <c r="G144" s="157">
        <f>SUM(G90)</f>
        <v>0</v>
      </c>
      <c r="H144" s="137" t="e">
        <f t="shared" si="0"/>
        <v>#DIV/0!</v>
      </c>
      <c r="I144" s="136">
        <f t="shared" si="0"/>
        <v>0</v>
      </c>
      <c r="J144" s="294" t="e">
        <f t="shared" si="0"/>
        <v>#DIV/0!</v>
      </c>
      <c r="K144" s="157">
        <f t="shared" si="0"/>
        <v>0</v>
      </c>
      <c r="L144" s="294" t="e">
        <f t="shared" si="0"/>
        <v>#DIV/0!</v>
      </c>
      <c r="M144" s="157">
        <f t="shared" si="0"/>
        <v>0</v>
      </c>
      <c r="N144" s="138" t="e">
        <f t="shared" si="0"/>
        <v>#DIV/0!</v>
      </c>
      <c r="O144" s="94"/>
      <c r="P144" s="7"/>
    </row>
    <row r="145" spans="1:16" x14ac:dyDescent="0.3">
      <c r="A145" s="151"/>
      <c r="B145" s="158"/>
      <c r="C145" s="159"/>
      <c r="D145" s="71"/>
      <c r="E145" s="82"/>
      <c r="F145" s="71"/>
      <c r="G145" s="82"/>
      <c r="H145" s="72"/>
      <c r="I145" s="81"/>
      <c r="J145" s="163"/>
      <c r="K145" s="82"/>
      <c r="L145" s="163"/>
      <c r="M145" s="82"/>
      <c r="N145" s="72"/>
      <c r="O145" s="94"/>
      <c r="P145" s="7"/>
    </row>
    <row r="146" spans="1:16" x14ac:dyDescent="0.3">
      <c r="A146" s="151"/>
      <c r="B146" s="160" t="s">
        <v>81</v>
      </c>
      <c r="C146" s="161">
        <f>SUM(C131)</f>
        <v>0</v>
      </c>
      <c r="D146" s="68"/>
      <c r="E146" s="69">
        <f>SUM(E131)</f>
        <v>0</v>
      </c>
      <c r="F146" s="68"/>
      <c r="G146" s="69">
        <f>SUM(G131)</f>
        <v>0</v>
      </c>
      <c r="H146" s="162"/>
      <c r="I146" s="67">
        <f>SUM(I131)</f>
        <v>0</v>
      </c>
      <c r="J146" s="162"/>
      <c r="K146" s="69">
        <f>SUM(K131)</f>
        <v>0</v>
      </c>
      <c r="L146" s="68"/>
      <c r="M146" s="67">
        <f>SUM(M131)</f>
        <v>0</v>
      </c>
      <c r="N146" s="70"/>
      <c r="O146" s="94"/>
      <c r="P146" s="7"/>
    </row>
    <row r="147" spans="1:16" x14ac:dyDescent="0.3">
      <c r="A147" s="151"/>
      <c r="B147" s="158"/>
      <c r="C147" s="159"/>
      <c r="D147" s="71"/>
      <c r="E147" s="82"/>
      <c r="F147" s="71"/>
      <c r="G147" s="82"/>
      <c r="H147" s="163"/>
      <c r="I147" s="81"/>
      <c r="J147" s="71"/>
      <c r="K147" s="82"/>
      <c r="L147" s="71"/>
      <c r="M147" s="82"/>
      <c r="N147" s="72"/>
      <c r="O147" s="94"/>
      <c r="P147" s="7"/>
    </row>
    <row r="148" spans="1:16" x14ac:dyDescent="0.3">
      <c r="A148" s="151"/>
      <c r="B148" s="160" t="s">
        <v>218</v>
      </c>
      <c r="C148" s="161">
        <f t="shared" ref="C148:N148" si="1">SUM(C112)</f>
        <v>0</v>
      </c>
      <c r="D148" s="68" t="e">
        <f t="shared" si="1"/>
        <v>#DIV/0!</v>
      </c>
      <c r="E148" s="69">
        <f t="shared" si="1"/>
        <v>0</v>
      </c>
      <c r="F148" s="68" t="e">
        <f t="shared" si="1"/>
        <v>#DIV/0!</v>
      </c>
      <c r="G148" s="69">
        <f t="shared" si="1"/>
        <v>0</v>
      </c>
      <c r="H148" s="68" t="e">
        <f t="shared" si="1"/>
        <v>#DIV/0!</v>
      </c>
      <c r="I148" s="67">
        <f t="shared" si="1"/>
        <v>0</v>
      </c>
      <c r="J148" s="68" t="e">
        <f t="shared" si="1"/>
        <v>#DIV/0!</v>
      </c>
      <c r="K148" s="69">
        <f t="shared" si="1"/>
        <v>0</v>
      </c>
      <c r="L148" s="68" t="e">
        <f t="shared" si="1"/>
        <v>#DIV/0!</v>
      </c>
      <c r="M148" s="69">
        <f t="shared" si="1"/>
        <v>0</v>
      </c>
      <c r="N148" s="70" t="e">
        <f t="shared" si="1"/>
        <v>#DIV/0!</v>
      </c>
      <c r="O148" s="94"/>
      <c r="P148" s="101" t="s">
        <v>236</v>
      </c>
    </row>
    <row r="149" spans="1:16" x14ac:dyDescent="0.3">
      <c r="A149" s="151"/>
      <c r="B149" s="155" t="s">
        <v>237</v>
      </c>
      <c r="C149" s="156">
        <f>SUM(C122)</f>
        <v>0</v>
      </c>
      <c r="D149" s="68"/>
      <c r="E149" s="157">
        <f>SUM(E122)</f>
        <v>0</v>
      </c>
      <c r="F149" s="68"/>
      <c r="G149" s="157">
        <f>SUM(G122)</f>
        <v>0</v>
      </c>
      <c r="H149" s="70"/>
      <c r="I149" s="136">
        <f>SUM(I122)</f>
        <v>0</v>
      </c>
      <c r="J149" s="68"/>
      <c r="K149" s="157">
        <f>SUM(K122)</f>
        <v>0</v>
      </c>
      <c r="L149" s="68"/>
      <c r="M149" s="157">
        <f>SUM(M122)</f>
        <v>0</v>
      </c>
      <c r="N149" s="70"/>
      <c r="O149" s="94"/>
    </row>
    <row r="150" spans="1:16" x14ac:dyDescent="0.3">
      <c r="A150" s="151"/>
      <c r="B150" s="155" t="s">
        <v>238</v>
      </c>
      <c r="C150" s="164"/>
      <c r="D150" s="71"/>
      <c r="E150" s="62"/>
      <c r="F150" s="163"/>
      <c r="G150" s="157">
        <f>Meerjarenbegroting!F51</f>
        <v>0</v>
      </c>
      <c r="H150" s="286"/>
      <c r="I150" s="279">
        <f>Meerjarenbegroting!H51</f>
        <v>0</v>
      </c>
      <c r="J150" s="287"/>
      <c r="K150" s="157">
        <f>Meerjarenbegroting!J51</f>
        <v>0</v>
      </c>
      <c r="L150" s="287"/>
      <c r="M150" s="157">
        <f>Meerjarenbegroting!L51</f>
        <v>0</v>
      </c>
      <c r="N150" s="72"/>
      <c r="O150" s="94"/>
    </row>
    <row r="151" spans="1:16" x14ac:dyDescent="0.3">
      <c r="A151" s="151"/>
      <c r="B151" s="155" t="s">
        <v>239</v>
      </c>
      <c r="C151" s="136">
        <f>IF(SUM(C117-C150&lt;0),0,C117-C150)</f>
        <v>0</v>
      </c>
      <c r="D151" s="162"/>
      <c r="E151" s="157">
        <f>IF(SUM(E117-E150&lt;0),0,E117-E150)</f>
        <v>0</v>
      </c>
      <c r="F151" s="162"/>
      <c r="G151" s="157">
        <f>IF(SUM(G117-G150&lt;0),0,G117-G150)</f>
        <v>0</v>
      </c>
      <c r="H151" s="70"/>
      <c r="I151" s="136">
        <f>IF(SUM(I117-I150&lt;0),0,I117-I150)</f>
        <v>0</v>
      </c>
      <c r="J151" s="162"/>
      <c r="K151" s="157">
        <f>IF(SUM(K117-K150&lt;0),0,K117-K150)</f>
        <v>0</v>
      </c>
      <c r="L151" s="162"/>
      <c r="M151" s="157">
        <f>IF(SUM(M117-M150&lt;0),0,M117-M150)</f>
        <v>0</v>
      </c>
      <c r="N151" s="70"/>
      <c r="O151" s="94"/>
      <c r="P151" s="17"/>
    </row>
    <row r="152" spans="1:16" x14ac:dyDescent="0.3">
      <c r="A152" s="151"/>
      <c r="B152" s="155" t="s">
        <v>240</v>
      </c>
      <c r="C152" s="156">
        <f>SUM(C134-C133)</f>
        <v>0</v>
      </c>
      <c r="D152" s="68"/>
      <c r="E152" s="157">
        <f>SUM(E134-E133)</f>
        <v>0</v>
      </c>
      <c r="F152" s="68"/>
      <c r="G152" s="157">
        <f>SUM(G134-G133)</f>
        <v>0</v>
      </c>
      <c r="H152" s="70"/>
      <c r="I152" s="136">
        <f>SUM(I134-I133)</f>
        <v>0</v>
      </c>
      <c r="J152" s="68"/>
      <c r="K152" s="157">
        <f>SUM(K134-K133)</f>
        <v>0</v>
      </c>
      <c r="L152" s="68"/>
      <c r="M152" s="157">
        <f>SUM(M134-M133)</f>
        <v>0</v>
      </c>
      <c r="N152" s="70"/>
      <c r="O152" s="94"/>
      <c r="P152" s="7"/>
    </row>
    <row r="153" spans="1:16" x14ac:dyDescent="0.3">
      <c r="A153" s="151"/>
      <c r="B153" s="155" t="s">
        <v>241</v>
      </c>
      <c r="C153" s="156">
        <f>SUM(C135)</f>
        <v>0</v>
      </c>
      <c r="D153" s="68"/>
      <c r="E153" s="156">
        <f>SUM(E135)</f>
        <v>0</v>
      </c>
      <c r="F153" s="68"/>
      <c r="G153" s="156">
        <f>SUM(G135)</f>
        <v>0</v>
      </c>
      <c r="H153" s="70"/>
      <c r="I153" s="136">
        <f>SUM(I135)</f>
        <v>0</v>
      </c>
      <c r="J153" s="68"/>
      <c r="K153" s="156">
        <f>SUM(K135)</f>
        <v>0</v>
      </c>
      <c r="L153" s="68"/>
      <c r="M153" s="156">
        <f>SUM(M135)</f>
        <v>0</v>
      </c>
      <c r="N153" s="70"/>
      <c r="O153" s="94"/>
      <c r="P153" s="7"/>
    </row>
    <row r="154" spans="1:16" x14ac:dyDescent="0.3">
      <c r="A154" s="151"/>
      <c r="B154" s="155" t="s">
        <v>242</v>
      </c>
      <c r="C154" s="156">
        <f>SUM(C129)</f>
        <v>0</v>
      </c>
      <c r="D154" s="68"/>
      <c r="E154" s="156">
        <f>SUM(E129)</f>
        <v>0</v>
      </c>
      <c r="F154" s="68"/>
      <c r="G154" s="156">
        <f>SUM(G129)</f>
        <v>0</v>
      </c>
      <c r="H154" s="70"/>
      <c r="I154" s="136">
        <f>SUM(I129)</f>
        <v>0</v>
      </c>
      <c r="J154" s="68"/>
      <c r="K154" s="156">
        <f>SUM(K129)</f>
        <v>0</v>
      </c>
      <c r="L154" s="68"/>
      <c r="M154" s="156">
        <f>SUM(M129)</f>
        <v>0</v>
      </c>
      <c r="N154" s="70"/>
      <c r="O154" s="94"/>
      <c r="P154" s="7"/>
    </row>
    <row r="155" spans="1:16" ht="15" thickBot="1" x14ac:dyDescent="0.35">
      <c r="A155" s="151"/>
      <c r="B155" s="165" t="s">
        <v>243</v>
      </c>
      <c r="C155" s="166">
        <v>0</v>
      </c>
      <c r="D155" s="167"/>
      <c r="E155" s="129">
        <v>0</v>
      </c>
      <c r="F155" s="167"/>
      <c r="G155" s="129">
        <v>0</v>
      </c>
      <c r="H155" s="168"/>
      <c r="I155" s="127">
        <v>0</v>
      </c>
      <c r="J155" s="167"/>
      <c r="K155" s="129">
        <v>0</v>
      </c>
      <c r="L155" s="167"/>
      <c r="M155" s="129">
        <v>0</v>
      </c>
      <c r="N155" s="168"/>
      <c r="O155" s="94"/>
      <c r="P155" s="7"/>
    </row>
    <row r="156" spans="1:16" ht="15" thickBot="1" x14ac:dyDescent="0.35">
      <c r="A156" s="151"/>
      <c r="B156" s="169" t="s">
        <v>234</v>
      </c>
      <c r="C156" s="170">
        <f>SUM(C148-C149-C150-C151-C152-C153-C154-C155)</f>
        <v>0</v>
      </c>
      <c r="D156" s="171"/>
      <c r="E156" s="172">
        <f>SUM(E148-E149-E150-E151-E152-E153-E154-E155)</f>
        <v>0</v>
      </c>
      <c r="F156" s="171"/>
      <c r="G156" s="172">
        <f>SUM(G148-G149-G150-G151-G152-G153-G154-G155)</f>
        <v>0</v>
      </c>
      <c r="H156" s="173"/>
      <c r="I156" s="170">
        <f>SUM(I148-I149-I150-I151-I152-I153-I154-I155)</f>
        <v>0</v>
      </c>
      <c r="J156" s="171"/>
      <c r="K156" s="172">
        <f>SUM(K148-K149-K150-K151-K152-K153-K154-K155)</f>
        <v>0</v>
      </c>
      <c r="L156" s="171"/>
      <c r="M156" s="172">
        <f>SUM(M148-M149-M150-M151-M152-M153-M154-M155)</f>
        <v>0</v>
      </c>
      <c r="N156" s="173"/>
      <c r="O156" s="94"/>
      <c r="P156" s="7"/>
    </row>
    <row r="157" spans="1:16" x14ac:dyDescent="0.3">
      <c r="A157" s="174"/>
      <c r="B157" s="4" t="s">
        <v>197</v>
      </c>
      <c r="C157" s="175"/>
      <c r="D157" s="176"/>
      <c r="E157" s="177"/>
      <c r="F157" s="176"/>
      <c r="G157" s="177"/>
      <c r="H157" s="178"/>
      <c r="I157" s="175"/>
      <c r="J157" s="176"/>
      <c r="K157" s="177"/>
      <c r="L157" s="176"/>
      <c r="M157" s="177"/>
      <c r="N157" s="179"/>
      <c r="O157" s="94"/>
      <c r="P157" s="7"/>
    </row>
    <row r="158" spans="1:16" x14ac:dyDescent="0.3">
      <c r="A158" s="115"/>
      <c r="B158" s="146"/>
      <c r="C158" s="147"/>
      <c r="D158" s="148"/>
      <c r="E158" s="149"/>
      <c r="F158" s="148"/>
      <c r="G158" s="149"/>
      <c r="H158" s="150"/>
      <c r="I158" s="147"/>
      <c r="J158" s="148"/>
      <c r="K158" s="149"/>
      <c r="L158" s="148"/>
      <c r="M158" s="149"/>
      <c r="N158" s="150"/>
      <c r="O158" s="100"/>
    </row>
    <row r="159" spans="1:16" x14ac:dyDescent="0.3">
      <c r="A159" s="59"/>
      <c r="B159" s="64"/>
      <c r="C159" s="81"/>
      <c r="D159" s="71"/>
      <c r="E159" s="82"/>
      <c r="F159" s="71"/>
      <c r="G159" s="82"/>
      <c r="H159" s="72"/>
      <c r="I159" s="81"/>
      <c r="J159" s="71"/>
      <c r="K159" s="82"/>
      <c r="L159" s="71"/>
      <c r="M159" s="82"/>
      <c r="N159" s="72"/>
    </row>
    <row r="160" spans="1:16" x14ac:dyDescent="0.3">
      <c r="A160" s="59"/>
      <c r="B160" s="64" t="s">
        <v>244</v>
      </c>
      <c r="C160" s="81"/>
      <c r="D160" s="71"/>
      <c r="E160" s="82"/>
      <c r="F160" s="71"/>
      <c r="G160" s="82"/>
      <c r="H160" s="72"/>
      <c r="I160" s="81"/>
      <c r="J160" s="71"/>
      <c r="K160" s="82"/>
      <c r="L160" s="71"/>
      <c r="M160" s="82"/>
      <c r="N160" s="72"/>
      <c r="P160" s="101"/>
    </row>
    <row r="161" spans="1:16" x14ac:dyDescent="0.3">
      <c r="A161" s="59"/>
      <c r="B161" s="52" t="s">
        <v>245</v>
      </c>
      <c r="C161" s="81"/>
      <c r="D161" s="71"/>
      <c r="E161" s="82"/>
      <c r="F161" s="71"/>
      <c r="G161" s="82"/>
      <c r="H161" s="72"/>
      <c r="I161" s="81"/>
      <c r="J161" s="71"/>
      <c r="K161" s="82"/>
      <c r="L161" s="71"/>
      <c r="M161" s="82"/>
      <c r="N161" s="72"/>
      <c r="P161" s="104"/>
    </row>
    <row r="162" spans="1:16" x14ac:dyDescent="0.3">
      <c r="A162" s="59"/>
      <c r="B162" s="64" t="s">
        <v>246</v>
      </c>
      <c r="C162" s="81"/>
      <c r="D162" s="71"/>
      <c r="E162" s="82"/>
      <c r="F162" s="71"/>
      <c r="G162" s="82"/>
      <c r="H162" s="72"/>
      <c r="I162" s="81"/>
      <c r="J162" s="71"/>
      <c r="K162" s="82"/>
      <c r="L162" s="71"/>
      <c r="M162" s="82"/>
      <c r="N162" s="72"/>
      <c r="P162" s="104"/>
    </row>
    <row r="163" spans="1:16" x14ac:dyDescent="0.3">
      <c r="A163" s="59"/>
      <c r="B163" s="64"/>
      <c r="C163" s="81"/>
      <c r="D163" s="71"/>
      <c r="E163" s="82"/>
      <c r="F163" s="71"/>
      <c r="G163" s="82"/>
      <c r="H163" s="72"/>
      <c r="I163" s="81"/>
      <c r="J163" s="71"/>
      <c r="K163" s="82"/>
      <c r="L163" s="71"/>
      <c r="M163" s="82"/>
      <c r="N163" s="72"/>
      <c r="P163" s="104"/>
    </row>
    <row r="164" spans="1:16" x14ac:dyDescent="0.3">
      <c r="A164" s="59"/>
      <c r="B164" s="64"/>
      <c r="C164" s="81"/>
      <c r="D164" s="71"/>
      <c r="E164" s="82"/>
      <c r="F164" s="71"/>
      <c r="G164" s="82"/>
      <c r="H164" s="72"/>
      <c r="I164" s="81"/>
      <c r="J164" s="71"/>
      <c r="K164" s="82"/>
      <c r="L164" s="71"/>
      <c r="M164" s="82"/>
      <c r="N164" s="72"/>
      <c r="P164" s="104"/>
    </row>
    <row r="165" spans="1:16" x14ac:dyDescent="0.3">
      <c r="A165" s="59"/>
      <c r="B165" s="83" t="s">
        <v>247</v>
      </c>
      <c r="C165" s="81"/>
      <c r="D165" s="71"/>
      <c r="E165" s="82"/>
      <c r="F165" s="71"/>
      <c r="G165" s="82"/>
      <c r="H165" s="72"/>
      <c r="I165" s="81"/>
      <c r="J165" s="71"/>
      <c r="K165" s="82"/>
      <c r="L165" s="71"/>
      <c r="M165" s="82"/>
      <c r="N165" s="72"/>
      <c r="P165" s="104"/>
    </row>
    <row r="166" spans="1:16" x14ac:dyDescent="0.3">
      <c r="A166" s="59"/>
      <c r="B166" s="83" t="s">
        <v>248</v>
      </c>
      <c r="C166" s="180"/>
      <c r="D166" s="181"/>
      <c r="E166" s="157">
        <f>SUM(C44)</f>
        <v>0</v>
      </c>
      <c r="F166" s="68"/>
      <c r="G166" s="157">
        <f>SUM(E44)</f>
        <v>0</v>
      </c>
      <c r="H166" s="70"/>
      <c r="I166" s="136">
        <f>SUM(G44)</f>
        <v>0</v>
      </c>
      <c r="J166" s="68"/>
      <c r="K166" s="157">
        <f>SUM(I44)</f>
        <v>0</v>
      </c>
      <c r="L166" s="68"/>
      <c r="M166" s="157">
        <f>SUM(K44)</f>
        <v>0</v>
      </c>
      <c r="N166" s="70"/>
      <c r="P166" s="104"/>
    </row>
    <row r="167" spans="1:16" x14ac:dyDescent="0.3">
      <c r="A167" s="59"/>
      <c r="B167" s="182" t="s">
        <v>249</v>
      </c>
      <c r="C167" s="180"/>
      <c r="D167" s="181"/>
      <c r="E167" s="157">
        <f>SUM(E131)</f>
        <v>0</v>
      </c>
      <c r="F167" s="68"/>
      <c r="G167" s="157">
        <f>SUM(G131)</f>
        <v>0</v>
      </c>
      <c r="H167" s="70"/>
      <c r="I167" s="136">
        <f>SUM(I131)</f>
        <v>0</v>
      </c>
      <c r="J167" s="68"/>
      <c r="K167" s="157">
        <f>SUM(K131)</f>
        <v>0</v>
      </c>
      <c r="L167" s="68"/>
      <c r="M167" s="157">
        <f>SUM(M131)</f>
        <v>0</v>
      </c>
      <c r="N167" s="70"/>
    </row>
    <row r="168" spans="1:16" x14ac:dyDescent="0.3">
      <c r="A168" s="59"/>
      <c r="B168" s="182" t="s">
        <v>250</v>
      </c>
      <c r="C168" s="180"/>
      <c r="D168" s="181"/>
      <c r="E168" s="157">
        <f>SUM(E152)</f>
        <v>0</v>
      </c>
      <c r="F168" s="68"/>
      <c r="G168" s="157">
        <f>SUM(G152)</f>
        <v>0</v>
      </c>
      <c r="H168" s="70"/>
      <c r="I168" s="136">
        <f>SUM(I152)</f>
        <v>0</v>
      </c>
      <c r="J168" s="68"/>
      <c r="K168" s="157">
        <f>SUM(K152)</f>
        <v>0</v>
      </c>
      <c r="L168" s="68"/>
      <c r="M168" s="157">
        <f>SUM(M152)</f>
        <v>0</v>
      </c>
      <c r="N168" s="70"/>
      <c r="P168" s="104"/>
    </row>
    <row r="169" spans="1:16" x14ac:dyDescent="0.3">
      <c r="A169" s="59"/>
      <c r="B169" s="182" t="s">
        <v>85</v>
      </c>
      <c r="C169" s="180"/>
      <c r="D169" s="181"/>
      <c r="E169" s="157">
        <f>SUM(E135)</f>
        <v>0</v>
      </c>
      <c r="F169" s="68"/>
      <c r="G169" s="157">
        <f>SUM(G135)</f>
        <v>0</v>
      </c>
      <c r="H169" s="70"/>
      <c r="I169" s="157">
        <f>SUM(I135)</f>
        <v>0</v>
      </c>
      <c r="J169" s="68"/>
      <c r="K169" s="157">
        <f>SUM(K135)</f>
        <v>0</v>
      </c>
      <c r="L169" s="68"/>
      <c r="M169" s="157">
        <f>SUM(M135)</f>
        <v>0</v>
      </c>
      <c r="N169" s="70"/>
    </row>
    <row r="170" spans="1:16" x14ac:dyDescent="0.3">
      <c r="A170" s="59"/>
      <c r="B170" s="182" t="s">
        <v>251</v>
      </c>
      <c r="C170" s="180"/>
      <c r="D170" s="181"/>
      <c r="E170" s="69">
        <f>SUM(E166+E167-E168-E169)</f>
        <v>0</v>
      </c>
      <c r="F170" s="68"/>
      <c r="G170" s="69">
        <f>SUM(G166+G167-G168-G169)</f>
        <v>0</v>
      </c>
      <c r="H170" s="70"/>
      <c r="I170" s="69">
        <f>SUM(I166+I167-I168-I169)</f>
        <v>0</v>
      </c>
      <c r="J170" s="68"/>
      <c r="K170" s="69">
        <f>SUM(K166+K167-K168-K169)</f>
        <v>0</v>
      </c>
      <c r="L170" s="68"/>
      <c r="M170" s="69">
        <f>SUM(M166+M167-M168-M169)</f>
        <v>0</v>
      </c>
      <c r="N170" s="70"/>
    </row>
    <row r="171" spans="1:16" x14ac:dyDescent="0.3">
      <c r="A171" s="59"/>
      <c r="B171" s="83" t="s">
        <v>252</v>
      </c>
      <c r="C171" s="180"/>
      <c r="D171" s="181"/>
      <c r="E171" s="157">
        <f>SUM(E44)</f>
        <v>0</v>
      </c>
      <c r="F171" s="68"/>
      <c r="G171" s="157">
        <f>SUM(G44)</f>
        <v>0</v>
      </c>
      <c r="H171" s="70"/>
      <c r="I171" s="136">
        <f>SUM(I44)</f>
        <v>0</v>
      </c>
      <c r="J171" s="68"/>
      <c r="K171" s="157">
        <f>SUM(K44)</f>
        <v>0</v>
      </c>
      <c r="L171" s="68"/>
      <c r="M171" s="157">
        <f>SUM(M44)</f>
        <v>0</v>
      </c>
      <c r="N171" s="70"/>
    </row>
    <row r="172" spans="1:16" x14ac:dyDescent="0.3">
      <c r="A172" s="59"/>
      <c r="B172" s="83" t="s">
        <v>253</v>
      </c>
      <c r="C172" s="180"/>
      <c r="D172" s="181"/>
      <c r="E172" s="69">
        <f>SUM(E171-E170)</f>
        <v>0</v>
      </c>
      <c r="F172" s="68"/>
      <c r="G172" s="69">
        <f>SUM(G171-G170)</f>
        <v>0</v>
      </c>
      <c r="H172" s="70"/>
      <c r="I172" s="67">
        <f>SUM(I171-I170)</f>
        <v>0</v>
      </c>
      <c r="J172" s="68"/>
      <c r="K172" s="69">
        <f>SUM(K171-K170)</f>
        <v>0</v>
      </c>
      <c r="L172" s="68"/>
      <c r="M172" s="69">
        <f>SUM(M171-M170)</f>
        <v>0</v>
      </c>
      <c r="N172" s="70"/>
    </row>
    <row r="173" spans="1:16" x14ac:dyDescent="0.3">
      <c r="A173" s="59"/>
      <c r="B173" s="64"/>
      <c r="C173" s="81"/>
      <c r="D173" s="71"/>
      <c r="E173" s="82"/>
      <c r="F173" s="71"/>
      <c r="G173" s="82"/>
      <c r="H173" s="72"/>
      <c r="I173" s="81"/>
      <c r="J173" s="71"/>
      <c r="K173" s="82"/>
      <c r="L173" s="71"/>
      <c r="M173" s="82"/>
      <c r="N173" s="72"/>
    </row>
    <row r="174" spans="1:16" x14ac:dyDescent="0.3">
      <c r="A174" s="59"/>
      <c r="B174" s="64"/>
      <c r="C174" s="81"/>
      <c r="D174" s="71"/>
      <c r="E174" s="82"/>
      <c r="F174" s="71"/>
      <c r="G174" s="82"/>
      <c r="H174" s="72"/>
      <c r="I174" s="81"/>
      <c r="J174" s="71"/>
      <c r="K174" s="82"/>
      <c r="L174" s="71"/>
      <c r="M174" s="82"/>
      <c r="N174" s="72"/>
    </row>
    <row r="175" spans="1:16" x14ac:dyDescent="0.3">
      <c r="A175" s="59"/>
      <c r="B175" s="183" t="s">
        <v>254</v>
      </c>
      <c r="C175" s="81"/>
      <c r="D175" s="71"/>
      <c r="E175" s="82"/>
      <c r="F175" s="71"/>
      <c r="G175" s="82"/>
      <c r="H175" s="72"/>
      <c r="I175" s="81"/>
      <c r="J175" s="71"/>
      <c r="K175" s="82"/>
      <c r="L175" s="71"/>
      <c r="M175" s="82"/>
      <c r="N175" s="72"/>
    </row>
    <row r="176" spans="1:16" x14ac:dyDescent="0.3">
      <c r="A176" s="59"/>
      <c r="B176" s="64" t="s">
        <v>218</v>
      </c>
      <c r="C176" s="81"/>
      <c r="D176" s="71"/>
      <c r="E176" s="82"/>
      <c r="F176" s="71"/>
      <c r="G176" s="82"/>
      <c r="H176" s="72"/>
      <c r="I176" s="81"/>
      <c r="J176" s="71"/>
      <c r="K176" s="82"/>
      <c r="L176" s="71"/>
      <c r="M176" s="82"/>
      <c r="N176" s="72"/>
    </row>
    <row r="177" spans="1:14" x14ac:dyDescent="0.3">
      <c r="A177" s="59"/>
      <c r="B177" s="143" t="s">
        <v>255</v>
      </c>
      <c r="C177" s="81"/>
      <c r="D177" s="71"/>
      <c r="E177" s="82"/>
      <c r="F177" s="71"/>
      <c r="G177" s="82"/>
      <c r="H177" s="72"/>
      <c r="I177" s="81"/>
      <c r="J177" s="71"/>
      <c r="K177" s="82"/>
      <c r="L177" s="71"/>
      <c r="M177" s="82"/>
      <c r="N177" s="72"/>
    </row>
    <row r="178" spans="1:14" x14ac:dyDescent="0.3">
      <c r="A178" s="59"/>
      <c r="B178" s="143" t="s">
        <v>256</v>
      </c>
      <c r="C178" s="81"/>
      <c r="D178" s="71"/>
      <c r="E178" s="82"/>
      <c r="F178" s="71"/>
      <c r="G178" s="82"/>
      <c r="H178" s="72"/>
      <c r="I178" s="81"/>
      <c r="J178" s="71"/>
      <c r="K178" s="82"/>
      <c r="L178" s="71"/>
      <c r="M178" s="82"/>
      <c r="N178" s="72"/>
    </row>
    <row r="179" spans="1:14" x14ac:dyDescent="0.3">
      <c r="A179" s="59"/>
      <c r="B179" s="143" t="s">
        <v>257</v>
      </c>
      <c r="C179" s="81"/>
      <c r="D179" s="71"/>
      <c r="E179" s="82"/>
      <c r="F179" s="71"/>
      <c r="G179" s="82"/>
      <c r="H179" s="72"/>
      <c r="I179" s="81"/>
      <c r="J179" s="71"/>
      <c r="K179" s="82"/>
      <c r="L179" s="71"/>
      <c r="M179" s="82"/>
      <c r="N179" s="72"/>
    </row>
    <row r="180" spans="1:14" x14ac:dyDescent="0.3">
      <c r="A180" s="59"/>
      <c r="B180" s="143" t="s">
        <v>258</v>
      </c>
      <c r="C180" s="81"/>
      <c r="D180" s="71"/>
      <c r="E180" s="82"/>
      <c r="F180" s="71"/>
      <c r="G180" s="82"/>
      <c r="H180" s="72"/>
      <c r="I180" s="81"/>
      <c r="J180" s="71"/>
      <c r="K180" s="82"/>
      <c r="L180" s="71"/>
      <c r="M180" s="82"/>
      <c r="N180" s="72"/>
    </row>
    <row r="181" spans="1:14" x14ac:dyDescent="0.3">
      <c r="A181" s="59"/>
      <c r="B181" s="184" t="s">
        <v>259</v>
      </c>
      <c r="C181" s="81"/>
      <c r="D181" s="71"/>
      <c r="E181" s="82"/>
      <c r="F181" s="71"/>
      <c r="G181" s="82"/>
      <c r="H181" s="72"/>
      <c r="I181" s="81"/>
      <c r="J181" s="71"/>
      <c r="K181" s="82"/>
      <c r="L181" s="71"/>
      <c r="M181" s="82"/>
      <c r="N181" s="72"/>
    </row>
    <row r="182" spans="1:14" x14ac:dyDescent="0.3">
      <c r="A182" s="59"/>
      <c r="B182" s="143" t="s">
        <v>260</v>
      </c>
      <c r="C182" s="81"/>
      <c r="D182" s="71"/>
      <c r="E182" s="82"/>
      <c r="F182" s="71"/>
      <c r="G182" s="82"/>
      <c r="H182" s="72"/>
      <c r="I182" s="81"/>
      <c r="J182" s="71"/>
      <c r="K182" s="82"/>
      <c r="L182" s="71"/>
      <c r="M182" s="82"/>
      <c r="N182" s="72"/>
    </row>
    <row r="183" spans="1:14" x14ac:dyDescent="0.3">
      <c r="A183" s="59"/>
      <c r="B183" s="143" t="s">
        <v>261</v>
      </c>
      <c r="C183" s="81"/>
      <c r="D183" s="71"/>
      <c r="E183" s="82"/>
      <c r="F183" s="71"/>
      <c r="G183" s="82"/>
      <c r="H183" s="72"/>
      <c r="I183" s="81"/>
      <c r="J183" s="71"/>
      <c r="K183" s="82"/>
      <c r="L183" s="71"/>
      <c r="M183" s="82"/>
      <c r="N183" s="72"/>
    </row>
    <row r="184" spans="1:14" x14ac:dyDescent="0.3">
      <c r="A184" s="59"/>
      <c r="B184" s="184" t="s">
        <v>262</v>
      </c>
      <c r="C184" s="81"/>
      <c r="D184" s="71"/>
      <c r="E184" s="82"/>
      <c r="F184" s="71"/>
      <c r="G184" s="82"/>
      <c r="H184" s="72"/>
      <c r="I184" s="81"/>
      <c r="J184" s="71"/>
      <c r="K184" s="82"/>
      <c r="L184" s="71"/>
      <c r="M184" s="82"/>
      <c r="N184" s="72"/>
    </row>
    <row r="185" spans="1:14" x14ac:dyDescent="0.3">
      <c r="A185" s="59"/>
      <c r="B185" s="143" t="s">
        <v>263</v>
      </c>
      <c r="C185" s="81"/>
      <c r="D185" s="71"/>
      <c r="E185" s="82"/>
      <c r="F185" s="71"/>
      <c r="G185" s="82"/>
      <c r="H185" s="72"/>
      <c r="I185" s="81"/>
      <c r="J185" s="71"/>
      <c r="K185" s="82"/>
      <c r="L185" s="71"/>
      <c r="M185" s="82"/>
      <c r="N185" s="72"/>
    </row>
    <row r="186" spans="1:14" x14ac:dyDescent="0.3">
      <c r="A186" s="59"/>
      <c r="B186" s="184" t="s">
        <v>264</v>
      </c>
      <c r="C186" s="81"/>
      <c r="D186" s="71"/>
      <c r="E186" s="82"/>
      <c r="F186" s="71"/>
      <c r="G186" s="82"/>
      <c r="H186" s="72"/>
      <c r="I186" s="81"/>
      <c r="J186" s="71"/>
      <c r="K186" s="82"/>
      <c r="L186" s="71"/>
      <c r="M186" s="82"/>
      <c r="N186" s="72"/>
    </row>
    <row r="187" spans="1:14" x14ac:dyDescent="0.3">
      <c r="A187" s="59"/>
      <c r="B187" s="143" t="s">
        <v>265</v>
      </c>
      <c r="C187" s="81"/>
      <c r="D187" s="71"/>
      <c r="E187" s="82"/>
      <c r="F187" s="71"/>
      <c r="G187" s="82"/>
      <c r="H187" s="72"/>
      <c r="I187" s="81"/>
      <c r="J187" s="71"/>
      <c r="K187" s="82"/>
      <c r="L187" s="71"/>
      <c r="M187" s="82"/>
      <c r="N187" s="72"/>
    </row>
    <row r="188" spans="1:14" x14ac:dyDescent="0.3">
      <c r="A188" s="59"/>
      <c r="B188" s="143" t="s">
        <v>266</v>
      </c>
      <c r="C188" s="81"/>
      <c r="D188" s="71"/>
      <c r="E188" s="82"/>
      <c r="F188" s="71"/>
      <c r="G188" s="82"/>
      <c r="H188" s="72"/>
      <c r="I188" s="81"/>
      <c r="J188" s="71"/>
      <c r="K188" s="82"/>
      <c r="L188" s="71"/>
      <c r="M188" s="82"/>
      <c r="N188" s="72"/>
    </row>
    <row r="189" spans="1:14" x14ac:dyDescent="0.3">
      <c r="A189" s="59"/>
      <c r="B189" s="143" t="s">
        <v>267</v>
      </c>
      <c r="C189" s="81"/>
      <c r="D189" s="71"/>
      <c r="E189" s="82"/>
      <c r="F189" s="71"/>
      <c r="G189" s="82"/>
      <c r="H189" s="72"/>
      <c r="I189" s="81"/>
      <c r="J189" s="71"/>
      <c r="K189" s="82"/>
      <c r="L189" s="71"/>
      <c r="M189" s="82"/>
      <c r="N189" s="72"/>
    </row>
    <row r="190" spans="1:14" x14ac:dyDescent="0.3">
      <c r="A190" s="59"/>
      <c r="B190" s="143" t="s">
        <v>268</v>
      </c>
      <c r="C190" s="81"/>
      <c r="D190" s="71"/>
      <c r="E190" s="82"/>
      <c r="F190" s="71"/>
      <c r="G190" s="82"/>
      <c r="H190" s="72"/>
      <c r="I190" s="81"/>
      <c r="J190" s="71"/>
      <c r="K190" s="82"/>
      <c r="L190" s="71"/>
      <c r="M190" s="82"/>
      <c r="N190" s="72"/>
    </row>
    <row r="191" spans="1:14" x14ac:dyDescent="0.3">
      <c r="A191" s="59"/>
      <c r="B191" s="143" t="s">
        <v>269</v>
      </c>
      <c r="C191" s="81"/>
      <c r="D191" s="71"/>
      <c r="E191" s="82"/>
      <c r="F191" s="71"/>
      <c r="G191" s="82"/>
      <c r="H191" s="72"/>
      <c r="I191" s="81"/>
      <c r="J191" s="71"/>
      <c r="K191" s="82"/>
      <c r="L191" s="71"/>
      <c r="M191" s="82"/>
      <c r="N191" s="72"/>
    </row>
    <row r="192" spans="1:14" x14ac:dyDescent="0.3">
      <c r="A192" s="59"/>
      <c r="B192" s="143" t="s">
        <v>270</v>
      </c>
      <c r="C192" s="81"/>
      <c r="D192" s="71"/>
      <c r="E192" s="82"/>
      <c r="F192" s="71"/>
      <c r="G192" s="82"/>
      <c r="H192" s="72"/>
      <c r="I192" s="81"/>
      <c r="J192" s="71"/>
      <c r="K192" s="82"/>
      <c r="L192" s="71"/>
      <c r="M192" s="82"/>
      <c r="N192" s="72"/>
    </row>
    <row r="193" spans="1:14" x14ac:dyDescent="0.3">
      <c r="A193" s="59"/>
      <c r="B193" s="143" t="s">
        <v>271</v>
      </c>
      <c r="C193" s="81"/>
      <c r="D193" s="71"/>
      <c r="E193" s="82"/>
      <c r="F193" s="71"/>
      <c r="G193" s="82"/>
      <c r="H193" s="72"/>
      <c r="I193" s="81"/>
      <c r="J193" s="71"/>
      <c r="K193" s="82"/>
      <c r="L193" s="71"/>
      <c r="M193" s="82"/>
      <c r="N193" s="72"/>
    </row>
    <row r="194" spans="1:14" x14ac:dyDescent="0.3">
      <c r="A194" s="59"/>
      <c r="B194" s="143" t="s">
        <v>272</v>
      </c>
      <c r="C194" s="81"/>
      <c r="D194" s="71"/>
      <c r="E194" s="82"/>
      <c r="F194" s="71"/>
      <c r="G194" s="82"/>
      <c r="H194" s="72"/>
      <c r="I194" s="81"/>
      <c r="J194" s="71"/>
      <c r="K194" s="82"/>
      <c r="L194" s="71"/>
      <c r="M194" s="82"/>
      <c r="N194" s="72"/>
    </row>
    <row r="195" spans="1:14" x14ac:dyDescent="0.3">
      <c r="A195" s="59"/>
      <c r="B195" s="184" t="s">
        <v>273</v>
      </c>
      <c r="C195" s="81"/>
      <c r="D195" s="71"/>
      <c r="E195" s="82"/>
      <c r="F195" s="71"/>
      <c r="G195" s="82"/>
      <c r="H195" s="72"/>
      <c r="I195" s="81"/>
      <c r="J195" s="71"/>
      <c r="K195" s="82"/>
      <c r="L195" s="71"/>
      <c r="M195" s="82"/>
      <c r="N195" s="72"/>
    </row>
    <row r="196" spans="1:14" x14ac:dyDescent="0.3">
      <c r="A196" s="59"/>
      <c r="B196" s="64"/>
      <c r="C196" s="81"/>
      <c r="D196" s="71"/>
      <c r="E196" s="82"/>
      <c r="F196" s="71"/>
      <c r="G196" s="82"/>
      <c r="H196" s="72"/>
      <c r="I196" s="81"/>
      <c r="J196" s="71"/>
      <c r="K196" s="82"/>
      <c r="L196" s="71"/>
      <c r="M196" s="82"/>
      <c r="N196" s="72"/>
    </row>
    <row r="197" spans="1:14" ht="15" thickBot="1" x14ac:dyDescent="0.35">
      <c r="A197" s="59"/>
      <c r="B197" s="64"/>
      <c r="C197" s="185"/>
      <c r="D197" s="167"/>
      <c r="E197" s="186"/>
      <c r="F197" s="167"/>
      <c r="G197" s="186"/>
      <c r="H197" s="168"/>
      <c r="I197" s="185"/>
      <c r="J197" s="167"/>
      <c r="K197" s="186"/>
      <c r="L197" s="167"/>
      <c r="M197" s="186"/>
      <c r="N197" s="168"/>
    </row>
    <row r="198" spans="1:14" x14ac:dyDescent="0.3">
      <c r="B198" s="187"/>
    </row>
    <row r="199" spans="1:14" x14ac:dyDescent="0.3">
      <c r="B199" s="187"/>
    </row>
    <row r="200" spans="1:14" x14ac:dyDescent="0.3">
      <c r="B200" s="189"/>
      <c r="C200" s="190"/>
      <c r="D200" s="191"/>
      <c r="E200" s="190"/>
      <c r="F200" s="191"/>
      <c r="G200" s="190"/>
      <c r="H200" s="191"/>
      <c r="I200" s="190"/>
      <c r="J200" s="191"/>
      <c r="K200" s="190"/>
      <c r="L200" s="191"/>
      <c r="M200" s="190"/>
      <c r="N200" s="191"/>
    </row>
    <row r="202" spans="1:14" x14ac:dyDescent="0.3">
      <c r="C202" s="190"/>
      <c r="D202" s="191"/>
      <c r="E202" s="190"/>
      <c r="F202" s="191"/>
      <c r="G202" s="190"/>
      <c r="H202" s="191"/>
      <c r="I202" s="190"/>
      <c r="J202" s="191"/>
      <c r="K202" s="190"/>
      <c r="L202" s="191"/>
      <c r="M202" s="190"/>
      <c r="N202" s="191"/>
    </row>
    <row r="206" spans="1:14" x14ac:dyDescent="0.3">
      <c r="B206" s="192"/>
    </row>
    <row r="207" spans="1:14" x14ac:dyDescent="0.3">
      <c r="B207" s="192"/>
    </row>
    <row r="208" spans="1:14" x14ac:dyDescent="0.3">
      <c r="B208" s="192"/>
    </row>
    <row r="209" spans="2:13" x14ac:dyDescent="0.3">
      <c r="B209" s="192"/>
    </row>
    <row r="210" spans="2:13" x14ac:dyDescent="0.3">
      <c r="B210" s="192"/>
    </row>
    <row r="211" spans="2:13" x14ac:dyDescent="0.3">
      <c r="B211" s="192"/>
    </row>
    <row r="212" spans="2:13" x14ac:dyDescent="0.3">
      <c r="B212" s="192"/>
    </row>
    <row r="213" spans="2:13" x14ac:dyDescent="0.3">
      <c r="B213" s="192"/>
    </row>
    <row r="214" spans="2:13" x14ac:dyDescent="0.3">
      <c r="B214" s="192"/>
    </row>
    <row r="215" spans="2:13" x14ac:dyDescent="0.3">
      <c r="B215" s="192"/>
    </row>
    <row r="216" spans="2:13" x14ac:dyDescent="0.3">
      <c r="B216" s="192"/>
    </row>
    <row r="217" spans="2:13" x14ac:dyDescent="0.3">
      <c r="B217" s="192"/>
      <c r="C217" s="193"/>
      <c r="E217" s="193"/>
      <c r="G217" s="193"/>
      <c r="I217" s="193"/>
      <c r="K217" s="193"/>
      <c r="M217" s="193"/>
    </row>
    <row r="218" spans="2:13" x14ac:dyDescent="0.3">
      <c r="B218" s="192"/>
    </row>
    <row r="219" spans="2:13" x14ac:dyDescent="0.3">
      <c r="B219" s="192"/>
    </row>
    <row r="220" spans="2:13" x14ac:dyDescent="0.3">
      <c r="B220" s="192"/>
    </row>
    <row r="221" spans="2:13" x14ac:dyDescent="0.3">
      <c r="B221" s="192"/>
    </row>
    <row r="234" spans="3:14" x14ac:dyDescent="0.3">
      <c r="C234" s="190"/>
      <c r="D234" s="191"/>
      <c r="E234" s="190"/>
      <c r="F234" s="191"/>
      <c r="G234" s="190"/>
      <c r="H234" s="191"/>
      <c r="I234" s="190"/>
      <c r="J234" s="191"/>
      <c r="K234" s="190"/>
      <c r="L234" s="191"/>
      <c r="M234" s="190"/>
      <c r="N234" s="191"/>
    </row>
  </sheetData>
  <sheetProtection algorithmName="SHA-512" hashValue="ScorR/aTyMDBoHIamiHwIy9JbevyxSyrw53E48RRtJz8DWtkVLu33ukVEiYLZqQ4I68DAdH+7+SnVejpegRA1Q==" saltValue="zXZencC+MBeI2hCfO6XgKw==" spinCount="100000" sheet="1" objects="1" scenarios="1"/>
  <mergeCells count="8">
    <mergeCell ref="C141:G141"/>
    <mergeCell ref="I141:M141"/>
    <mergeCell ref="C2:G2"/>
    <mergeCell ref="I2:M2"/>
    <mergeCell ref="C74:G74"/>
    <mergeCell ref="I74:M74"/>
    <mergeCell ref="C81:G81"/>
    <mergeCell ref="I81:M8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0A9F6FDE23224081B50C4EBBB71AC4" ma:contentTypeVersion="13" ma:contentTypeDescription="Een nieuw document maken." ma:contentTypeScope="" ma:versionID="fcae043eed570e8e6553dc52a49b8f5c">
  <xsd:schema xmlns:xsd="http://www.w3.org/2001/XMLSchema" xmlns:xs="http://www.w3.org/2001/XMLSchema" xmlns:p="http://schemas.microsoft.com/office/2006/metadata/properties" xmlns:ns2="b8c2c5fe-e016-4226-be15-d1bba78b4e1c" xmlns:ns3="e0afd617-6bfa-4500-9da9-2948cf261c87" targetNamespace="http://schemas.microsoft.com/office/2006/metadata/properties" ma:root="true" ma:fieldsID="bbd821e30b12b2eef4d52ea9e8be154f" ns2:_="" ns3:_="">
    <xsd:import namespace="b8c2c5fe-e016-4226-be15-d1bba78b4e1c"/>
    <xsd:import namespace="e0afd617-6bfa-4500-9da9-2948cf261c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2c5fe-e016-4226-be15-d1bba78b4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4e297c89-db3f-46df-8652-6f8804638a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fd617-6bfa-4500-9da9-2948cf261c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07d88b0-8f21-4cc3-885e-f2d198a06022}" ma:internalName="TaxCatchAll" ma:showField="CatchAllData" ma:web="e0afd617-6bfa-4500-9da9-2948cf261c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fd617-6bfa-4500-9da9-2948cf261c87" xsi:nil="true"/>
    <lcf76f155ced4ddcb4097134ff3c332f xmlns="b8c2c5fe-e016-4226-be15-d1bba78b4e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C38B9E-5912-49E7-863D-A44BD48E64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c2c5fe-e016-4226-be15-d1bba78b4e1c"/>
    <ds:schemaRef ds:uri="e0afd617-6bfa-4500-9da9-2948cf261c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B2C38C-A69B-440C-91FB-369B309444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B5E058-06A2-42F8-85D3-64A6AF0129BC}">
  <ds:schemaRefs>
    <ds:schemaRef ds:uri="e0afd617-6bfa-4500-9da9-2948cf261c87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b8c2c5fe-e016-4226-be15-d1bba78b4e1c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3f2302c9-60e9-44d3-b536-34f88ee321b2}" enabled="0" method="" siteId="{3f2302c9-60e9-44d3-b536-34f88ee321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Investeringsplan</vt:lpstr>
      <vt:lpstr>Meerjarenbegroting</vt:lpstr>
      <vt:lpstr>Check Investeringsplan</vt:lpstr>
      <vt:lpstr>Check Meerjarenbegroting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Karsten</dc:creator>
  <cp:keywords/>
  <dc:description/>
  <cp:lastModifiedBy>Jorritsma, Sander</cp:lastModifiedBy>
  <cp:revision/>
  <dcterms:created xsi:type="dcterms:W3CDTF">2024-08-21T07:44:30Z</dcterms:created>
  <dcterms:modified xsi:type="dcterms:W3CDTF">2026-01-02T11:18:21Z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0x010100F60A9F6FDE23224081B50C4EBBB71AC4</vt:lpwstr>
  </property>
  <property fmtid="{D5CDD505-2E9C-101B-9397-08002B2CF9AE}" pid="3" name="MediaServiceImageTags">
    <vt:lpwstr/>
  </property>
</Properties>
</file>